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97" activeTab="0"/>
  </bookViews>
  <sheets>
    <sheet name="Limuzīni_2019" sheetId="1" r:id="rId1"/>
    <sheet name="Limuzīni_2020-21" sheetId="2" r:id="rId2"/>
    <sheet name="Limuzīni_2021-22" sheetId="3" r:id="rId3"/>
  </sheets>
  <externalReferences>
    <externalReference r:id="rId6"/>
    <externalReference r:id="rId7"/>
    <externalReference r:id="rId8"/>
  </externalReferences>
  <definedNames>
    <definedName name="__DemandLoad">TRUE</definedName>
    <definedName name="BYGHELSĘD">#REF!</definedName>
    <definedName name="CUKAS">#REF!</definedName>
    <definedName name="ĘRTEHELSĘD">#REF!</definedName>
    <definedName name="EXTRACT">'[3]SAIMNIECIBAS BRUTO PELNA'!$B$19</definedName>
    <definedName name="HVEDEHELSĘD">#REF!</definedName>
    <definedName name="ITALRAJGRĘS">#REF!</definedName>
    <definedName name="KARTOFLER">#REF!</definedName>
    <definedName name="KARTUPELI">#REF!</definedName>
    <definedName name="KLŲVERGRĘS">#REF!</definedName>
    <definedName name="nobar">#REF!</definedName>
    <definedName name="OVERSIGT">#REF!</definedName>
    <definedName name="_xlnm.Print_Area" localSheetId="0">'Limuzīni_2019'!$A$1:$AB$36</definedName>
    <definedName name="RENTGRĘS">#REF!</definedName>
    <definedName name="ROERMTOP">#REF!</definedName>
    <definedName name="ROERUTOP">#REF!</definedName>
    <definedName name="SIDE1">#REF!</definedName>
    <definedName name="SIDE2">#REF!</definedName>
    <definedName name="SIDE3">#REF!</definedName>
    <definedName name="SILOMAJS">#REF!</definedName>
    <definedName name="VÅRBYG">#REF!</definedName>
    <definedName name="VARIGGRĘS">#REF!</definedName>
    <definedName name="VÅRRAPS">#REF!</definedName>
    <definedName name="VINTERBYG">#REF!</definedName>
    <definedName name="VINTERHVEDE">#REF!</definedName>
    <definedName name="VINTERRAPS">#REF!</definedName>
    <definedName name="VINTERRUG">#REF!</definedName>
  </definedNames>
  <calcPr fullCalcOnLoad="1"/>
</workbook>
</file>

<file path=xl/sharedStrings.xml><?xml version="1.0" encoding="utf-8"?>
<sst xmlns="http://schemas.openxmlformats.org/spreadsheetml/2006/main" count="143" uniqueCount="48">
  <si>
    <t>vienība</t>
  </si>
  <si>
    <t>kg</t>
  </si>
  <si>
    <t>h</t>
  </si>
  <si>
    <t xml:space="preserve"> </t>
  </si>
  <si>
    <t>Daudz.</t>
  </si>
  <si>
    <t xml:space="preserve">    KOPĀ (1)</t>
  </si>
  <si>
    <t>IZEJVIELU IZMAKSAS</t>
  </si>
  <si>
    <t xml:space="preserve">  MAINĪGĀS IZMAKSAS</t>
  </si>
  <si>
    <t>MAŠĪNU UN ROKU DARBA OPERĀCIJAS</t>
  </si>
  <si>
    <t>Minerālbarība</t>
  </si>
  <si>
    <t>Ganību zāle</t>
  </si>
  <si>
    <t>Cena, EUR</t>
  </si>
  <si>
    <t xml:space="preserve">Kopā, EUR </t>
  </si>
  <si>
    <t>Mēr–</t>
  </si>
  <si>
    <t>IEŅĒMUMI</t>
  </si>
  <si>
    <t>Salmi</t>
  </si>
  <si>
    <t>Algotais darbs</t>
  </si>
  <si>
    <t>Kautmasa</t>
  </si>
  <si>
    <t>dienas</t>
  </si>
  <si>
    <t xml:space="preserve">Jaunlopa izaudzēšanas izmaksas līdz finiša nobarošanai, diens līdz nobarošanai </t>
  </si>
  <si>
    <t>Melase</t>
  </si>
  <si>
    <t xml:space="preserve">     KOPĀ </t>
  </si>
  <si>
    <t>Fināla nobarošanas 1 dienas izmaksas</t>
  </si>
  <si>
    <t>Fināla mobarošanas dienu skaits- informācijai</t>
  </si>
  <si>
    <r>
      <rPr>
        <b/>
        <sz val="21"/>
        <rFont val="Myriad Pro"/>
        <family val="0"/>
      </rPr>
      <t xml:space="preserve">    KOPĀ</t>
    </r>
    <r>
      <rPr>
        <sz val="21"/>
        <rFont val="Myriad Pro"/>
        <family val="2"/>
      </rPr>
      <t xml:space="preserve"> Fināla nobarošanas izmaksas variantā (2)</t>
    </r>
  </si>
  <si>
    <r>
      <rPr>
        <b/>
        <sz val="21"/>
        <rFont val="Myriad Pro"/>
        <family val="0"/>
      </rPr>
      <t xml:space="preserve">    KOPĀ</t>
    </r>
    <r>
      <rPr>
        <sz val="21"/>
        <rFont val="Myriad Pro"/>
        <family val="2"/>
      </rPr>
      <t xml:space="preserve"> Izmaksas variantā ieskaitot jaunlopa izaudzēšanas izmaksas (3)</t>
    </r>
  </si>
  <si>
    <t xml:space="preserve">  BRUTO SEGUMS </t>
  </si>
  <si>
    <t>Lopbarības raugs</t>
  </si>
  <si>
    <t>Kontrole</t>
  </si>
  <si>
    <t>Pētījumu grupa</t>
  </si>
  <si>
    <t>Mieži 90%+ zirņi 10%</t>
  </si>
  <si>
    <t xml:space="preserve">Nobarojamie liellopi Limuzīnas šķirne, z/s Atēnas 2019. g pētījumu grupa </t>
  </si>
  <si>
    <t>Bruto seguma aprēķins Nr.1</t>
  </si>
  <si>
    <t>Bruto seguma aprēķins Nr.2</t>
  </si>
  <si>
    <t xml:space="preserve">Nobarojamie liellopi Limuzīnas šķirne, z/s Atēnas 2020/2021 g pētījumu grupa </t>
  </si>
  <si>
    <t xml:space="preserve">1 variants </t>
  </si>
  <si>
    <t>2 variants</t>
  </si>
  <si>
    <t>3 variants</t>
  </si>
  <si>
    <t>4 variants</t>
  </si>
  <si>
    <t>Vīķauzas</t>
  </si>
  <si>
    <t>Skābbarība, skābsiens</t>
  </si>
  <si>
    <t>Bruto seguma aprēķins Nr.3</t>
  </si>
  <si>
    <t xml:space="preserve">Nobarojamie liellopi Limuzīnas šķirne, z/s Atēnas 2021/2022 g pētījumu grupa </t>
  </si>
  <si>
    <t>Skābēti kvieši</t>
  </si>
  <si>
    <r>
      <rPr>
        <b/>
        <sz val="12"/>
        <rFont val="Myriad Pro"/>
        <family val="2"/>
      </rPr>
      <t xml:space="preserve">    KOPĀ</t>
    </r>
    <r>
      <rPr>
        <sz val="12"/>
        <rFont val="Myriad Pro"/>
        <family val="2"/>
      </rPr>
      <t xml:space="preserve"> Fināla nobarošanas izmaksas variantā (2)</t>
    </r>
  </si>
  <si>
    <r>
      <rPr>
        <b/>
        <sz val="12"/>
        <rFont val="Myriad Pro"/>
        <family val="2"/>
      </rPr>
      <t xml:space="preserve">    KOPĀ</t>
    </r>
    <r>
      <rPr>
        <sz val="12"/>
        <rFont val="Myriad Pro"/>
        <family val="2"/>
      </rPr>
      <t xml:space="preserve"> Izmaksas variantā ieskaitot jaunlopa izaudzēšanas izmaksas (3)</t>
    </r>
  </si>
  <si>
    <r>
      <rPr>
        <b/>
        <sz val="12"/>
        <rFont val="Myriad Pro"/>
        <family val="0"/>
      </rPr>
      <t xml:space="preserve">    KOPĀ</t>
    </r>
    <r>
      <rPr>
        <sz val="12"/>
        <rFont val="Myriad Pro"/>
        <family val="0"/>
      </rPr>
      <t xml:space="preserve"> Fināla nobarošanas izmaksas variantā (2)</t>
    </r>
  </si>
  <si>
    <r>
      <rPr>
        <b/>
        <sz val="12"/>
        <rFont val="Myriad Pro"/>
        <family val="0"/>
      </rPr>
      <t xml:space="preserve">    KOPĀ</t>
    </r>
    <r>
      <rPr>
        <sz val="12"/>
        <rFont val="Myriad Pro"/>
        <family val="0"/>
      </rPr>
      <t xml:space="preserve"> Izmaksas variantā ieskaitot jaunlopa izaudzēšanas izmaksas (3)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</si>
</sst>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"/>
    <numFmt numFmtId="192" formatCode="#,##0.0_L_s;[Red]\-#,##0.0_L_s"/>
    <numFmt numFmtId="193" formatCode="0_L_s;[Red]\-0_L_s"/>
    <numFmt numFmtId="194" formatCode="#,##0.00_L_s;[Red]\-#,##0.00_L_s"/>
    <numFmt numFmtId="195" formatCode="#,##0.00\ _L_s;[Red]\-#,##0.00\ _L_s"/>
    <numFmt numFmtId="196" formatCode="#,##0.000;[Red]\-#,##0.000"/>
    <numFmt numFmtId="197" formatCode="#,##0.0000;[Red]\-#,##0.0000"/>
    <numFmt numFmtId="198" formatCode="#,##0.0;[Red]\-#,##0.0"/>
    <numFmt numFmtId="199" formatCode="#,##0.00_ ;[Red]\-#,##0.00\ "/>
    <numFmt numFmtId="200" formatCode="[$-426]dddd\,\ yyyy&quot;. gada &quot;d\.\ mmmm"/>
    <numFmt numFmtId="201" formatCode="#,##0.0\ _L_s;[Red]\-#,##0.0\ _L_s"/>
    <numFmt numFmtId="202" formatCode="#,##0.000\ _L_s;[Red]\-#,##0.000\ _L_s"/>
    <numFmt numFmtId="203" formatCode="#,##0.0000\ _L_s;[Red]\-#,##0.0000\ _L_s"/>
    <numFmt numFmtId="204" formatCode="0.0000"/>
    <numFmt numFmtId="205" formatCode="#,##0.0"/>
  </numFmts>
  <fonts count="52">
    <font>
      <sz val="10"/>
      <name val="Arial"/>
      <family val="0"/>
    </font>
    <font>
      <sz val="8"/>
      <name val="Helv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30"/>
      <name val="Myriad Pro"/>
      <family val="2"/>
    </font>
    <font>
      <sz val="21"/>
      <name val="Myriad Pro"/>
      <family val="2"/>
    </font>
    <font>
      <b/>
      <sz val="21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1"/>
      <color indexed="8"/>
      <name val="Myriad Pro"/>
      <family val="2"/>
    </font>
    <font>
      <b/>
      <sz val="21"/>
      <color indexed="8"/>
      <name val="Myriad Pro"/>
      <family val="0"/>
    </font>
    <font>
      <b/>
      <sz val="12"/>
      <name val="Myriad Pro"/>
      <family val="2"/>
    </font>
    <font>
      <sz val="12"/>
      <name val="Myriad Pro"/>
      <family val="2"/>
    </font>
    <font>
      <sz val="12"/>
      <color indexed="8"/>
      <name val="Myriad Pro"/>
      <family val="2"/>
    </font>
    <font>
      <b/>
      <sz val="12"/>
      <color indexed="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1"/>
      <color theme="1"/>
      <name val="Myriad Pro"/>
      <family val="2"/>
    </font>
    <font>
      <b/>
      <sz val="21"/>
      <color theme="1"/>
      <name val="Myriad Pro"/>
      <family val="0"/>
    </font>
    <font>
      <sz val="12"/>
      <color theme="1"/>
      <name val="Myriad Pro"/>
      <family val="2"/>
    </font>
    <font>
      <b/>
      <sz val="12"/>
      <color theme="1"/>
      <name val="Myriad Pr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58" applyFont="1" applyFill="1" applyProtection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>
      <alignment/>
      <protection/>
    </xf>
    <xf numFmtId="0" fontId="7" fillId="0" borderId="10" xfId="58" applyFont="1" applyBorder="1" applyProtection="1">
      <alignment/>
      <protection/>
    </xf>
    <xf numFmtId="0" fontId="6" fillId="0" borderId="11" xfId="58" applyFont="1" applyBorder="1" applyAlignment="1" applyProtection="1">
      <alignment horizontal="center"/>
      <protection/>
    </xf>
    <xf numFmtId="0" fontId="6" fillId="0" borderId="10" xfId="58" applyFont="1" applyBorder="1" applyAlignment="1" applyProtection="1">
      <alignment horizontal="center"/>
      <protection/>
    </xf>
    <xf numFmtId="0" fontId="6" fillId="0" borderId="12" xfId="58" applyFont="1" applyBorder="1" applyAlignment="1" applyProtection="1">
      <alignment horizontal="right"/>
      <protection/>
    </xf>
    <xf numFmtId="195" fontId="6" fillId="0" borderId="13" xfId="58" applyNumberFormat="1" applyFont="1" applyFill="1" applyBorder="1" applyAlignment="1" applyProtection="1">
      <alignment horizontal="right"/>
      <protection/>
    </xf>
    <xf numFmtId="190" fontId="6" fillId="0" borderId="14" xfId="58" applyNumberFormat="1" applyFont="1" applyFill="1" applyBorder="1" applyAlignment="1" applyProtection="1">
      <alignment horizontal="center"/>
      <protection/>
    </xf>
    <xf numFmtId="0" fontId="6" fillId="0" borderId="15" xfId="58" applyFont="1" applyFill="1" applyBorder="1" applyAlignment="1" applyProtection="1">
      <alignment horizontal="center"/>
      <protection/>
    </xf>
    <xf numFmtId="0" fontId="6" fillId="0" borderId="16" xfId="58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17" xfId="58" applyFont="1" applyBorder="1" applyAlignment="1" applyProtection="1">
      <alignment horizontal="center"/>
      <protection/>
    </xf>
    <xf numFmtId="0" fontId="6" fillId="0" borderId="18" xfId="58" applyFont="1" applyFill="1" applyBorder="1" applyAlignment="1">
      <alignment horizontal="center"/>
      <protection/>
    </xf>
    <xf numFmtId="40" fontId="6" fillId="0" borderId="13" xfId="58" applyNumberFormat="1" applyFont="1" applyFill="1" applyBorder="1" applyAlignment="1" applyProtection="1">
      <alignment horizontal="right" indent="2"/>
      <protection/>
    </xf>
    <xf numFmtId="40" fontId="6" fillId="0" borderId="13" xfId="58" applyNumberFormat="1" applyFont="1" applyFill="1" applyBorder="1" applyAlignment="1" applyProtection="1">
      <alignment horizontal="center"/>
      <protection/>
    </xf>
    <xf numFmtId="0" fontId="6" fillId="0" borderId="19" xfId="58" applyFont="1" applyFill="1" applyBorder="1" applyProtection="1">
      <alignment/>
      <protection/>
    </xf>
    <xf numFmtId="0" fontId="6" fillId="0" borderId="20" xfId="58" applyFont="1" applyFill="1" applyBorder="1" applyProtection="1">
      <alignment/>
      <protection/>
    </xf>
    <xf numFmtId="40" fontId="6" fillId="0" borderId="20" xfId="58" applyNumberFormat="1" applyFont="1" applyFill="1" applyBorder="1" applyAlignment="1" applyProtection="1">
      <alignment horizontal="right"/>
      <protection/>
    </xf>
    <xf numFmtId="0" fontId="6" fillId="0" borderId="10" xfId="58" applyFont="1" applyFill="1" applyBorder="1" applyProtection="1">
      <alignment/>
      <protection/>
    </xf>
    <xf numFmtId="0" fontId="6" fillId="0" borderId="21" xfId="58" applyFont="1" applyFill="1" applyBorder="1" applyProtection="1">
      <alignment/>
      <protection/>
    </xf>
    <xf numFmtId="40" fontId="6" fillId="0" borderId="22" xfId="58" applyNumberFormat="1" applyFont="1" applyFill="1" applyBorder="1" applyAlignment="1" applyProtection="1">
      <alignment horizontal="right"/>
      <protection/>
    </xf>
    <xf numFmtId="40" fontId="6" fillId="0" borderId="14" xfId="58" applyNumberFormat="1" applyFont="1" applyFill="1" applyBorder="1" applyAlignment="1" applyProtection="1">
      <alignment horizontal="right"/>
      <protection/>
    </xf>
    <xf numFmtId="0" fontId="6" fillId="0" borderId="0" xfId="58" applyFont="1" applyFill="1" applyBorder="1" applyProtection="1">
      <alignment/>
      <protection/>
    </xf>
    <xf numFmtId="40" fontId="6" fillId="0" borderId="0" xfId="58" applyNumberFormat="1" applyFont="1" applyFill="1" applyBorder="1" applyAlignment="1" applyProtection="1">
      <alignment horizontal="right"/>
      <protection/>
    </xf>
    <xf numFmtId="0" fontId="6" fillId="0" borderId="12" xfId="58" applyFont="1" applyBorder="1" applyAlignment="1" applyProtection="1">
      <alignment horizontal="center"/>
      <protection/>
    </xf>
    <xf numFmtId="0" fontId="6" fillId="0" borderId="22" xfId="58" applyFont="1" applyBorder="1" applyAlignment="1" applyProtection="1">
      <alignment horizontal="right"/>
      <protection/>
    </xf>
    <xf numFmtId="195" fontId="6" fillId="0" borderId="23" xfId="58" applyNumberFormat="1" applyFont="1" applyFill="1" applyBorder="1" applyAlignment="1" applyProtection="1">
      <alignment horizontal="right"/>
      <protection/>
    </xf>
    <xf numFmtId="190" fontId="6" fillId="0" borderId="24" xfId="58" applyNumberFormat="1" applyFont="1" applyFill="1" applyBorder="1" applyAlignment="1" applyProtection="1">
      <alignment horizontal="center"/>
      <protection/>
    </xf>
    <xf numFmtId="0" fontId="6" fillId="0" borderId="13" xfId="58" applyFont="1" applyFill="1" applyBorder="1" applyAlignment="1" applyProtection="1">
      <alignment horizontal="center"/>
      <protection/>
    </xf>
    <xf numFmtId="0" fontId="6" fillId="0" borderId="25" xfId="58" applyFont="1" applyFill="1" applyBorder="1" applyProtection="1">
      <alignment/>
      <protection/>
    </xf>
    <xf numFmtId="0" fontId="6" fillId="0" borderId="12" xfId="58" applyFont="1" applyFill="1" applyBorder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40" fontId="6" fillId="0" borderId="23" xfId="58" applyNumberFormat="1" applyFont="1" applyFill="1" applyBorder="1" applyAlignment="1" applyProtection="1">
      <alignment horizontal="right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15" xfId="58" applyNumberFormat="1" applyFont="1" applyFill="1" applyBorder="1" applyAlignment="1" applyProtection="1" quotePrefix="1">
      <alignment horizontal="center"/>
      <protection locked="0"/>
    </xf>
    <xf numFmtId="0" fontId="6" fillId="0" borderId="0" xfId="58" applyNumberFormat="1" applyFont="1" applyFill="1" applyBorder="1" applyAlignment="1" applyProtection="1" quotePrefix="1">
      <alignment horizontal="center"/>
      <protection locked="0"/>
    </xf>
    <xf numFmtId="0" fontId="6" fillId="0" borderId="29" xfId="58" applyFont="1" applyFill="1" applyBorder="1" applyProtection="1">
      <alignment/>
      <protection/>
    </xf>
    <xf numFmtId="0" fontId="6" fillId="0" borderId="14" xfId="58" applyFont="1" applyFill="1" applyBorder="1" applyAlignment="1">
      <alignment horizontal="center"/>
      <protection/>
    </xf>
    <xf numFmtId="0" fontId="7" fillId="0" borderId="15" xfId="58" applyFont="1" applyFill="1" applyBorder="1" applyProtection="1">
      <alignment/>
      <protection/>
    </xf>
    <xf numFmtId="0" fontId="7" fillId="0" borderId="15" xfId="58" applyFont="1" applyFill="1" applyBorder="1" applyProtection="1">
      <alignment/>
      <protection/>
    </xf>
    <xf numFmtId="0" fontId="6" fillId="0" borderId="15" xfId="58" applyFont="1" applyFill="1" applyBorder="1" applyProtection="1">
      <alignment/>
      <protection/>
    </xf>
    <xf numFmtId="0" fontId="6" fillId="0" borderId="19" xfId="58" applyFont="1" applyFill="1" applyBorder="1" applyProtection="1">
      <alignment/>
      <protection/>
    </xf>
    <xf numFmtId="1" fontId="6" fillId="0" borderId="0" xfId="58" applyNumberFormat="1" applyFont="1" applyFill="1" applyBorder="1" applyAlignment="1">
      <alignment horizontal="center"/>
      <protection/>
    </xf>
    <xf numFmtId="0" fontId="7" fillId="0" borderId="30" xfId="58" applyFont="1" applyFill="1" applyBorder="1" applyProtection="1">
      <alignment/>
      <protection/>
    </xf>
    <xf numFmtId="0" fontId="6" fillId="0" borderId="28" xfId="58" applyFont="1" applyFill="1" applyBorder="1" applyProtection="1">
      <alignment/>
      <protection/>
    </xf>
    <xf numFmtId="40" fontId="6" fillId="0" borderId="28" xfId="58" applyNumberFormat="1" applyFont="1" applyFill="1" applyBorder="1" applyAlignment="1" applyProtection="1">
      <alignment horizontal="right"/>
      <protection/>
    </xf>
    <xf numFmtId="0" fontId="6" fillId="0" borderId="31" xfId="58" applyFont="1" applyFill="1" applyBorder="1" applyProtection="1">
      <alignment/>
      <protection/>
    </xf>
    <xf numFmtId="0" fontId="7" fillId="0" borderId="32" xfId="58" applyFont="1" applyFill="1" applyBorder="1" applyProtection="1">
      <alignment/>
      <protection/>
    </xf>
    <xf numFmtId="40" fontId="6" fillId="0" borderId="31" xfId="58" applyNumberFormat="1" applyFont="1" applyFill="1" applyBorder="1" applyAlignment="1" applyProtection="1">
      <alignment horizontal="right"/>
      <protection/>
    </xf>
    <xf numFmtId="0" fontId="6" fillId="0" borderId="14" xfId="58" applyFont="1" applyFill="1" applyBorder="1" applyProtection="1">
      <alignment/>
      <protection/>
    </xf>
    <xf numFmtId="0" fontId="6" fillId="0" borderId="13" xfId="58" applyNumberFormat="1" applyFont="1" applyFill="1" applyBorder="1" applyAlignment="1" applyProtection="1" quotePrefix="1">
      <alignment horizontal="center"/>
      <protection locked="0"/>
    </xf>
    <xf numFmtId="195" fontId="6" fillId="0" borderId="13" xfId="58" applyNumberFormat="1" applyFont="1" applyFill="1" applyBorder="1" applyAlignment="1" applyProtection="1">
      <alignment/>
      <protection/>
    </xf>
    <xf numFmtId="1" fontId="6" fillId="0" borderId="15" xfId="58" applyNumberFormat="1" applyFont="1" applyFill="1" applyBorder="1" applyAlignment="1" applyProtection="1">
      <alignment/>
      <protection locked="0"/>
    </xf>
    <xf numFmtId="1" fontId="48" fillId="0" borderId="16" xfId="58" applyNumberFormat="1" applyFont="1" applyFill="1" applyBorder="1" applyAlignment="1" applyProtection="1" quotePrefix="1">
      <alignment horizontal="center"/>
      <protection locked="0"/>
    </xf>
    <xf numFmtId="1" fontId="6" fillId="0" borderId="13" xfId="58" applyNumberFormat="1" applyFont="1" applyFill="1" applyBorder="1" applyAlignment="1" applyProtection="1">
      <alignment/>
      <protection locked="0"/>
    </xf>
    <xf numFmtId="0" fontId="6" fillId="0" borderId="26" xfId="58" applyFont="1" applyFill="1" applyBorder="1" applyAlignment="1">
      <alignment horizontal="centerContinuous"/>
      <protection/>
    </xf>
    <xf numFmtId="40" fontId="6" fillId="0" borderId="13" xfId="58" applyNumberFormat="1" applyFont="1" applyFill="1" applyBorder="1" applyAlignment="1" applyProtection="1">
      <alignment horizontal="right"/>
      <protection/>
    </xf>
    <xf numFmtId="0" fontId="6" fillId="0" borderId="18" xfId="58" applyFont="1" applyFill="1" applyBorder="1" applyAlignment="1">
      <alignment horizontal="centerContinuous"/>
      <protection/>
    </xf>
    <xf numFmtId="0" fontId="6" fillId="0" borderId="18" xfId="58" applyFont="1" applyFill="1" applyBorder="1" applyAlignment="1">
      <alignment horizontal="center"/>
      <protection/>
    </xf>
    <xf numFmtId="202" fontId="6" fillId="0" borderId="13" xfId="58" applyNumberFormat="1" applyFont="1" applyFill="1" applyBorder="1" applyAlignment="1" applyProtection="1">
      <alignment horizontal="right"/>
      <protection/>
    </xf>
    <xf numFmtId="1" fontId="6" fillId="0" borderId="18" xfId="58" applyNumberFormat="1" applyFont="1" applyFill="1" applyBorder="1" applyAlignment="1">
      <alignment horizontal="center"/>
      <protection/>
    </xf>
    <xf numFmtId="0" fontId="6" fillId="0" borderId="18" xfId="58" applyFont="1" applyFill="1" applyBorder="1">
      <alignment/>
      <protection/>
    </xf>
    <xf numFmtId="1" fontId="6" fillId="0" borderId="33" xfId="58" applyNumberFormat="1" applyFont="1" applyFill="1" applyBorder="1" applyAlignment="1">
      <alignment horizontal="center"/>
      <protection/>
    </xf>
    <xf numFmtId="1" fontId="6" fillId="0" borderId="11" xfId="58" applyNumberFormat="1" applyFont="1" applyFill="1" applyBorder="1" applyAlignment="1">
      <alignment horizontal="center"/>
      <protection/>
    </xf>
    <xf numFmtId="1" fontId="6" fillId="0" borderId="20" xfId="58" applyNumberFormat="1" applyFont="1" applyFill="1" applyBorder="1" applyAlignment="1">
      <alignment horizontal="center"/>
      <protection/>
    </xf>
    <xf numFmtId="0" fontId="6" fillId="0" borderId="34" xfId="58" applyFont="1" applyFill="1" applyBorder="1" applyProtection="1">
      <alignment/>
      <protection/>
    </xf>
    <xf numFmtId="0" fontId="6" fillId="0" borderId="35" xfId="58" applyFont="1" applyFill="1" applyBorder="1" applyProtection="1">
      <alignment/>
      <protection/>
    </xf>
    <xf numFmtId="0" fontId="7" fillId="0" borderId="36" xfId="58" applyFont="1" applyFill="1" applyBorder="1" applyProtection="1">
      <alignment/>
      <protection/>
    </xf>
    <xf numFmtId="0" fontId="6" fillId="0" borderId="37" xfId="58" applyFont="1" applyFill="1" applyBorder="1" applyProtection="1">
      <alignment/>
      <protection/>
    </xf>
    <xf numFmtId="0" fontId="6" fillId="0" borderId="25" xfId="58" applyFont="1" applyFill="1" applyBorder="1" applyAlignment="1" applyProtection="1">
      <alignment horizontal="center"/>
      <protection/>
    </xf>
    <xf numFmtId="0" fontId="6" fillId="0" borderId="19" xfId="58" applyFont="1" applyFill="1" applyBorder="1" applyAlignment="1">
      <alignment horizontal="centerContinuous"/>
      <protection/>
    </xf>
    <xf numFmtId="0" fontId="6" fillId="0" borderId="38" xfId="58" applyFont="1" applyFill="1" applyBorder="1" applyAlignment="1">
      <alignment horizontal="centerContinuous"/>
      <protection/>
    </xf>
    <xf numFmtId="0" fontId="6" fillId="0" borderId="25" xfId="58" applyFont="1" applyFill="1" applyBorder="1" applyAlignment="1" applyProtection="1">
      <alignment horizontal="right"/>
      <protection/>
    </xf>
    <xf numFmtId="0" fontId="6" fillId="0" borderId="25" xfId="58" applyFont="1" applyFill="1" applyBorder="1" applyAlignment="1">
      <alignment horizontal="centerContinuous"/>
      <protection/>
    </xf>
    <xf numFmtId="0" fontId="6" fillId="0" borderId="38" xfId="58" applyFont="1" applyFill="1" applyBorder="1" applyAlignment="1" applyProtection="1">
      <alignment horizontal="right"/>
      <protection/>
    </xf>
    <xf numFmtId="0" fontId="6" fillId="0" borderId="15" xfId="58" applyFont="1" applyFill="1" applyBorder="1" applyAlignment="1" applyProtection="1">
      <alignment horizontal="left" indent="1"/>
      <protection/>
    </xf>
    <xf numFmtId="0" fontId="6" fillId="0" borderId="15" xfId="58" applyFont="1" applyFill="1" applyBorder="1" applyAlignment="1" applyProtection="1">
      <alignment horizontal="left" indent="1"/>
      <protection/>
    </xf>
    <xf numFmtId="2" fontId="6" fillId="0" borderId="39" xfId="58" applyNumberFormat="1" applyFont="1" applyFill="1" applyBorder="1" applyAlignment="1" applyProtection="1">
      <alignment horizontal="right" indent="1"/>
      <protection/>
    </xf>
    <xf numFmtId="2" fontId="6" fillId="0" borderId="13" xfId="58" applyNumberFormat="1" applyFont="1" applyFill="1" applyBorder="1" applyAlignment="1" applyProtection="1">
      <alignment horizontal="right" indent="1"/>
      <protection/>
    </xf>
    <xf numFmtId="2" fontId="48" fillId="0" borderId="13" xfId="58" applyNumberFormat="1" applyFont="1" applyFill="1" applyBorder="1" applyAlignment="1" applyProtection="1">
      <alignment horizontal="right" indent="1"/>
      <protection/>
    </xf>
    <xf numFmtId="2" fontId="48" fillId="0" borderId="23" xfId="58" applyNumberFormat="1" applyFont="1" applyFill="1" applyBorder="1" applyAlignment="1" applyProtection="1">
      <alignment horizontal="right" indent="1"/>
      <protection/>
    </xf>
    <xf numFmtId="2" fontId="6" fillId="0" borderId="23" xfId="58" applyNumberFormat="1" applyFont="1" applyFill="1" applyBorder="1" applyAlignment="1" applyProtection="1">
      <alignment horizontal="right" indent="1"/>
      <protection/>
    </xf>
    <xf numFmtId="0" fontId="6" fillId="0" borderId="13" xfId="58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horizontal="left"/>
      <protection/>
    </xf>
    <xf numFmtId="40" fontId="6" fillId="0" borderId="0" xfId="58" applyNumberFormat="1" applyFont="1" applyFill="1" applyBorder="1" applyAlignment="1" applyProtection="1">
      <alignment horizontal="left"/>
      <protection/>
    </xf>
    <xf numFmtId="0" fontId="6" fillId="0" borderId="24" xfId="58" applyFont="1" applyFill="1" applyBorder="1" applyAlignment="1" applyProtection="1">
      <alignment horizontal="left"/>
      <protection/>
    </xf>
    <xf numFmtId="0" fontId="6" fillId="0" borderId="14" xfId="58" applyFont="1" applyFill="1" applyBorder="1" applyAlignment="1" applyProtection="1">
      <alignment horizontal="left"/>
      <protection/>
    </xf>
    <xf numFmtId="40" fontId="6" fillId="0" borderId="14" xfId="58" applyNumberFormat="1" applyFont="1" applyFill="1" applyBorder="1" applyAlignment="1" applyProtection="1">
      <alignment horizontal="left"/>
      <protection/>
    </xf>
    <xf numFmtId="0" fontId="6" fillId="0" borderId="35" xfId="58" applyFont="1" applyFill="1" applyBorder="1" applyAlignment="1" applyProtection="1">
      <alignment horizontal="left"/>
      <protection/>
    </xf>
    <xf numFmtId="40" fontId="6" fillId="0" borderId="31" xfId="58" applyNumberFormat="1" applyFont="1" applyFill="1" applyBorder="1" applyAlignment="1" applyProtection="1">
      <alignment horizontal="left"/>
      <protection/>
    </xf>
    <xf numFmtId="0" fontId="6" fillId="0" borderId="13" xfId="58" applyFont="1" applyFill="1" applyBorder="1" applyAlignment="1" applyProtection="1">
      <alignment horizontal="left" indent="3"/>
      <protection/>
    </xf>
    <xf numFmtId="0" fontId="6" fillId="0" borderId="0" xfId="58" applyFont="1" applyFill="1" applyBorder="1" applyAlignment="1" applyProtection="1">
      <alignment horizontal="left" indent="3"/>
      <protection/>
    </xf>
    <xf numFmtId="40" fontId="6" fillId="0" borderId="0" xfId="58" applyNumberFormat="1" applyFont="1" applyFill="1" applyBorder="1" applyAlignment="1" applyProtection="1">
      <alignment horizontal="left" indent="3"/>
      <protection/>
    </xf>
    <xf numFmtId="2" fontId="6" fillId="0" borderId="16" xfId="58" applyNumberFormat="1" applyFont="1" applyFill="1" applyBorder="1" applyAlignment="1" applyProtection="1">
      <alignment horizontal="center"/>
      <protection/>
    </xf>
    <xf numFmtId="2" fontId="6" fillId="0" borderId="0" xfId="58" applyNumberFormat="1" applyFont="1" applyFill="1" applyBorder="1" applyAlignment="1" applyProtection="1">
      <alignment horizontal="center"/>
      <protection/>
    </xf>
    <xf numFmtId="2" fontId="6" fillId="0" borderId="39" xfId="58" applyNumberFormat="1" applyFont="1" applyFill="1" applyBorder="1" applyAlignment="1" applyProtection="1">
      <alignment horizontal="center"/>
      <protection/>
    </xf>
    <xf numFmtId="2" fontId="6" fillId="0" borderId="40" xfId="58" applyNumberFormat="1" applyFont="1" applyFill="1" applyBorder="1" applyAlignment="1" applyProtection="1">
      <alignment horizontal="center"/>
      <protection/>
    </xf>
    <xf numFmtId="2" fontId="49" fillId="0" borderId="41" xfId="58" applyNumberFormat="1" applyFont="1" applyFill="1" applyBorder="1" applyAlignment="1" applyProtection="1">
      <alignment horizontal="center"/>
      <protection/>
    </xf>
    <xf numFmtId="2" fontId="6" fillId="0" borderId="42" xfId="58" applyNumberFormat="1" applyFont="1" applyFill="1" applyBorder="1" applyAlignment="1" applyProtection="1">
      <alignment horizontal="center"/>
      <protection/>
    </xf>
    <xf numFmtId="2" fontId="7" fillId="0" borderId="41" xfId="58" applyNumberFormat="1" applyFont="1" applyFill="1" applyBorder="1" applyAlignment="1" applyProtection="1">
      <alignment horizontal="center"/>
      <protection/>
    </xf>
    <xf numFmtId="0" fontId="6" fillId="0" borderId="15" xfId="58" applyFont="1" applyFill="1" applyBorder="1" applyAlignment="1" applyProtection="1">
      <alignment horizontal="left" vertical="distributed" indent="1"/>
      <protection/>
    </xf>
    <xf numFmtId="2" fontId="7" fillId="0" borderId="42" xfId="58" applyNumberFormat="1" applyFont="1" applyFill="1" applyBorder="1" applyAlignment="1" applyProtection="1">
      <alignment horizontal="center"/>
      <protection/>
    </xf>
    <xf numFmtId="0" fontId="7" fillId="0" borderId="43" xfId="58" applyFont="1" applyFill="1" applyBorder="1" applyProtection="1">
      <alignment/>
      <protection/>
    </xf>
    <xf numFmtId="0" fontId="6" fillId="0" borderId="44" xfId="58" applyFont="1" applyFill="1" applyBorder="1" applyProtection="1">
      <alignment/>
      <protection/>
    </xf>
    <xf numFmtId="40" fontId="6" fillId="0" borderId="44" xfId="58" applyNumberFormat="1" applyFont="1" applyFill="1" applyBorder="1" applyAlignment="1" applyProtection="1">
      <alignment horizontal="right"/>
      <protection/>
    </xf>
    <xf numFmtId="2" fontId="6" fillId="0" borderId="45" xfId="58" applyNumberFormat="1" applyFont="1" applyFill="1" applyBorder="1" applyAlignment="1" applyProtection="1">
      <alignment horizontal="center"/>
      <protection/>
    </xf>
    <xf numFmtId="0" fontId="6" fillId="0" borderId="46" xfId="58" applyFont="1" applyFill="1" applyBorder="1" applyProtection="1">
      <alignment/>
      <protection/>
    </xf>
    <xf numFmtId="2" fontId="7" fillId="0" borderId="20" xfId="58" applyNumberFormat="1" applyFont="1" applyFill="1" applyBorder="1" applyAlignment="1" applyProtection="1">
      <alignment horizontal="center"/>
      <protection/>
    </xf>
    <xf numFmtId="0" fontId="6" fillId="0" borderId="15" xfId="58" applyFont="1" applyFill="1" applyBorder="1" applyAlignment="1" applyProtection="1">
      <alignment horizontal="right" indent="2"/>
      <protection/>
    </xf>
    <xf numFmtId="0" fontId="6" fillId="0" borderId="16" xfId="58" applyFont="1" applyFill="1" applyBorder="1" applyAlignment="1" applyProtection="1">
      <alignment horizontal="right" indent="2"/>
      <protection/>
    </xf>
    <xf numFmtId="0" fontId="6" fillId="0" borderId="13" xfId="58" applyFont="1" applyFill="1" applyBorder="1" applyAlignment="1" applyProtection="1">
      <alignment horizontal="right" indent="2"/>
      <protection/>
    </xf>
    <xf numFmtId="0" fontId="6" fillId="0" borderId="13" xfId="58" applyNumberFormat="1" applyFont="1" applyFill="1" applyBorder="1" applyAlignment="1" applyProtection="1">
      <alignment horizontal="right" indent="2"/>
      <protection/>
    </xf>
    <xf numFmtId="0" fontId="6" fillId="0" borderId="16" xfId="58" applyNumberFormat="1" applyFont="1" applyFill="1" applyBorder="1" applyAlignment="1" applyProtection="1">
      <alignment horizontal="right" indent="2"/>
      <protection/>
    </xf>
    <xf numFmtId="0" fontId="7" fillId="0" borderId="47" xfId="58" applyFont="1" applyBorder="1" applyAlignment="1" applyProtection="1">
      <alignment horizontal="center" vertical="center"/>
      <protection/>
    </xf>
    <xf numFmtId="0" fontId="7" fillId="0" borderId="48" xfId="58" applyFont="1" applyBorder="1" applyAlignment="1" applyProtection="1">
      <alignment horizontal="center" vertical="center"/>
      <protection/>
    </xf>
    <xf numFmtId="0" fontId="6" fillId="0" borderId="19" xfId="58" applyFont="1" applyFill="1" applyBorder="1" applyAlignment="1" applyProtection="1">
      <alignment horizontal="center"/>
      <protection/>
    </xf>
    <xf numFmtId="0" fontId="6" fillId="0" borderId="20" xfId="58" applyFont="1" applyFill="1" applyBorder="1" applyAlignment="1" applyProtection="1">
      <alignment horizontal="center"/>
      <protection/>
    </xf>
    <xf numFmtId="0" fontId="6" fillId="0" borderId="42" xfId="58" applyFont="1" applyFill="1" applyBorder="1" applyAlignment="1" applyProtection="1">
      <alignment horizontal="center"/>
      <protection/>
    </xf>
    <xf numFmtId="0" fontId="6" fillId="0" borderId="25" xfId="58" applyFont="1" applyFill="1" applyBorder="1" applyAlignment="1" applyProtection="1">
      <alignment horizontal="center"/>
      <protection/>
    </xf>
    <xf numFmtId="190" fontId="7" fillId="0" borderId="15" xfId="58" applyNumberFormat="1" applyFont="1" applyFill="1" applyBorder="1" applyAlignment="1" applyProtection="1">
      <alignment horizontal="center"/>
      <protection locked="0"/>
    </xf>
    <xf numFmtId="190" fontId="7" fillId="0" borderId="16" xfId="58" applyNumberFormat="1" applyFont="1" applyFill="1" applyBorder="1" applyAlignment="1" applyProtection="1">
      <alignment horizontal="center"/>
      <protection locked="0"/>
    </xf>
    <xf numFmtId="190" fontId="7" fillId="0" borderId="13" xfId="58" applyNumberFormat="1" applyFont="1" applyFill="1" applyBorder="1" applyAlignment="1" applyProtection="1">
      <alignment horizontal="center"/>
      <protection locked="0"/>
    </xf>
    <xf numFmtId="0" fontId="27" fillId="0" borderId="0" xfId="58" applyFont="1" applyFill="1" applyProtection="1">
      <alignment/>
      <protection/>
    </xf>
    <xf numFmtId="0" fontId="28" fillId="0" borderId="0" xfId="58" applyFont="1" applyBorder="1">
      <alignment/>
      <protection/>
    </xf>
    <xf numFmtId="0" fontId="28" fillId="0" borderId="0" xfId="58" applyFont="1">
      <alignment/>
      <protection/>
    </xf>
    <xf numFmtId="0" fontId="27" fillId="0" borderId="47" xfId="58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center"/>
      <protection/>
    </xf>
    <xf numFmtId="0" fontId="28" fillId="0" borderId="19" xfId="58" applyFont="1" applyFill="1" applyBorder="1" applyAlignment="1" applyProtection="1">
      <alignment horizontal="center"/>
      <protection/>
    </xf>
    <xf numFmtId="0" fontId="28" fillId="0" borderId="20" xfId="58" applyFont="1" applyFill="1" applyBorder="1" applyAlignment="1" applyProtection="1">
      <alignment horizontal="center"/>
      <protection/>
    </xf>
    <xf numFmtId="0" fontId="28" fillId="0" borderId="42" xfId="58" applyFont="1" applyFill="1" applyBorder="1" applyAlignment="1" applyProtection="1">
      <alignment horizontal="center"/>
      <protection/>
    </xf>
    <xf numFmtId="0" fontId="28" fillId="0" borderId="25" xfId="58" applyFont="1" applyFill="1" applyBorder="1" applyAlignment="1" applyProtection="1">
      <alignment horizontal="center"/>
      <protection/>
    </xf>
    <xf numFmtId="0" fontId="27" fillId="0" borderId="48" xfId="58" applyFont="1" applyBorder="1" applyAlignment="1" applyProtection="1">
      <alignment horizontal="center" vertical="center"/>
      <protection/>
    </xf>
    <xf numFmtId="0" fontId="28" fillId="0" borderId="27" xfId="0" applyFont="1" applyBorder="1" applyAlignment="1" applyProtection="1">
      <alignment horizontal="center"/>
      <protection/>
    </xf>
    <xf numFmtId="0" fontId="28" fillId="0" borderId="19" xfId="58" applyFont="1" applyFill="1" applyBorder="1" applyAlignment="1">
      <alignment horizontal="centerContinuous"/>
      <protection/>
    </xf>
    <xf numFmtId="0" fontId="28" fillId="0" borderId="38" xfId="58" applyFont="1" applyFill="1" applyBorder="1" applyAlignment="1">
      <alignment horizontal="centerContinuous"/>
      <protection/>
    </xf>
    <xf numFmtId="0" fontId="28" fillId="0" borderId="25" xfId="58" applyFont="1" applyFill="1" applyBorder="1" applyAlignment="1" applyProtection="1">
      <alignment horizontal="center"/>
      <protection/>
    </xf>
    <xf numFmtId="0" fontId="28" fillId="0" borderId="25" xfId="58" applyFont="1" applyFill="1" applyBorder="1" applyAlignment="1" applyProtection="1">
      <alignment horizontal="right"/>
      <protection/>
    </xf>
    <xf numFmtId="0" fontId="28" fillId="0" borderId="25" xfId="58" applyFont="1" applyFill="1" applyBorder="1" applyAlignment="1">
      <alignment horizontal="centerContinuous"/>
      <protection/>
    </xf>
    <xf numFmtId="0" fontId="28" fillId="0" borderId="38" xfId="58" applyFont="1" applyFill="1" applyBorder="1" applyAlignment="1" applyProtection="1">
      <alignment horizontal="right"/>
      <protection/>
    </xf>
    <xf numFmtId="0" fontId="27" fillId="0" borderId="10" xfId="58" applyFont="1" applyBorder="1" applyProtection="1">
      <alignment/>
      <protection/>
    </xf>
    <xf numFmtId="0" fontId="28" fillId="0" borderId="11" xfId="58" applyFont="1" applyBorder="1" applyAlignment="1" applyProtection="1">
      <alignment horizontal="center"/>
      <protection/>
    </xf>
    <xf numFmtId="0" fontId="28" fillId="0" borderId="10" xfId="58" applyFont="1" applyBorder="1" applyAlignment="1" applyProtection="1">
      <alignment horizontal="center"/>
      <protection/>
    </xf>
    <xf numFmtId="0" fontId="28" fillId="0" borderId="17" xfId="58" applyFont="1" applyBorder="1" applyAlignment="1" applyProtection="1">
      <alignment horizontal="center"/>
      <protection/>
    </xf>
    <xf numFmtId="0" fontId="28" fillId="0" borderId="12" xfId="58" applyFont="1" applyBorder="1" applyAlignment="1" applyProtection="1">
      <alignment horizontal="right"/>
      <protection/>
    </xf>
    <xf numFmtId="0" fontId="28" fillId="0" borderId="12" xfId="58" applyFont="1" applyBorder="1" applyAlignment="1" applyProtection="1">
      <alignment horizontal="center"/>
      <protection/>
    </xf>
    <xf numFmtId="0" fontId="28" fillId="0" borderId="22" xfId="58" applyFont="1" applyBorder="1" applyAlignment="1" applyProtection="1">
      <alignment horizontal="right"/>
      <protection/>
    </xf>
    <xf numFmtId="0" fontId="28" fillId="0" borderId="15" xfId="58" applyFont="1" applyFill="1" applyBorder="1" applyAlignment="1" applyProtection="1">
      <alignment horizontal="left" indent="1"/>
      <protection/>
    </xf>
    <xf numFmtId="0" fontId="28" fillId="0" borderId="18" xfId="58" applyFont="1" applyFill="1" applyBorder="1" applyAlignment="1">
      <alignment horizontal="center"/>
      <protection/>
    </xf>
    <xf numFmtId="0" fontId="28" fillId="0" borderId="15" xfId="58" applyNumberFormat="1" applyFont="1" applyFill="1" applyBorder="1" applyAlignment="1" applyProtection="1" quotePrefix="1">
      <alignment horizontal="center"/>
      <protection locked="0"/>
    </xf>
    <xf numFmtId="0" fontId="28" fillId="0" borderId="0" xfId="58" applyNumberFormat="1" applyFont="1" applyFill="1" applyBorder="1" applyAlignment="1" applyProtection="1" quotePrefix="1">
      <alignment horizontal="center"/>
      <protection locked="0"/>
    </xf>
    <xf numFmtId="195" fontId="28" fillId="0" borderId="13" xfId="58" applyNumberFormat="1" applyFont="1" applyFill="1" applyBorder="1" applyAlignment="1" applyProtection="1">
      <alignment horizontal="right"/>
      <protection/>
    </xf>
    <xf numFmtId="2" fontId="28" fillId="0" borderId="13" xfId="58" applyNumberFormat="1" applyFont="1" applyFill="1" applyBorder="1" applyAlignment="1" applyProtection="1">
      <alignment horizontal="right" indent="1"/>
      <protection/>
    </xf>
    <xf numFmtId="0" fontId="28" fillId="0" borderId="13" xfId="58" applyNumberFormat="1" applyFont="1" applyFill="1" applyBorder="1" applyAlignment="1" applyProtection="1" quotePrefix="1">
      <alignment horizontal="center"/>
      <protection locked="0"/>
    </xf>
    <xf numFmtId="195" fontId="28" fillId="0" borderId="13" xfId="58" applyNumberFormat="1" applyFont="1" applyFill="1" applyBorder="1" applyAlignment="1" applyProtection="1">
      <alignment/>
      <protection/>
    </xf>
    <xf numFmtId="2" fontId="50" fillId="0" borderId="23" xfId="58" applyNumberFormat="1" applyFont="1" applyFill="1" applyBorder="1" applyAlignment="1" applyProtection="1">
      <alignment horizontal="right" indent="1"/>
      <protection/>
    </xf>
    <xf numFmtId="1" fontId="28" fillId="0" borderId="15" xfId="58" applyNumberFormat="1" applyFont="1" applyFill="1" applyBorder="1" applyAlignment="1" applyProtection="1">
      <alignment/>
      <protection locked="0"/>
    </xf>
    <xf numFmtId="1" fontId="50" fillId="0" borderId="16" xfId="58" applyNumberFormat="1" applyFont="1" applyFill="1" applyBorder="1" applyAlignment="1" applyProtection="1" quotePrefix="1">
      <alignment horizontal="center"/>
      <protection locked="0"/>
    </xf>
    <xf numFmtId="2" fontId="50" fillId="0" borderId="13" xfId="58" applyNumberFormat="1" applyFont="1" applyFill="1" applyBorder="1" applyAlignment="1" applyProtection="1">
      <alignment horizontal="right" indent="1"/>
      <protection/>
    </xf>
    <xf numFmtId="1" fontId="28" fillId="0" borderId="13" xfId="58" applyNumberFormat="1" applyFont="1" applyFill="1" applyBorder="1" applyAlignment="1" applyProtection="1">
      <alignment/>
      <protection locked="0"/>
    </xf>
    <xf numFmtId="190" fontId="27" fillId="0" borderId="15" xfId="58" applyNumberFormat="1" applyFont="1" applyFill="1" applyBorder="1" applyAlignment="1" applyProtection="1">
      <alignment horizontal="center"/>
      <protection locked="0"/>
    </xf>
    <xf numFmtId="190" fontId="27" fillId="0" borderId="16" xfId="58" applyNumberFormat="1" applyFont="1" applyFill="1" applyBorder="1" applyAlignment="1" applyProtection="1">
      <alignment horizontal="center"/>
      <protection locked="0"/>
    </xf>
    <xf numFmtId="190" fontId="27" fillId="0" borderId="13" xfId="58" applyNumberFormat="1" applyFont="1" applyFill="1" applyBorder="1" applyAlignment="1" applyProtection="1">
      <alignment horizontal="center"/>
      <protection locked="0"/>
    </xf>
    <xf numFmtId="2" fontId="28" fillId="0" borderId="23" xfId="58" applyNumberFormat="1" applyFont="1" applyFill="1" applyBorder="1" applyAlignment="1" applyProtection="1">
      <alignment horizontal="right" indent="1"/>
      <protection/>
    </xf>
    <xf numFmtId="0" fontId="28" fillId="0" borderId="29" xfId="58" applyFont="1" applyFill="1" applyBorder="1" applyProtection="1">
      <alignment/>
      <protection/>
    </xf>
    <xf numFmtId="0" fontId="28" fillId="0" borderId="14" xfId="58" applyFont="1" applyFill="1" applyBorder="1" applyAlignment="1">
      <alignment horizontal="center"/>
      <protection/>
    </xf>
    <xf numFmtId="190" fontId="28" fillId="0" borderId="14" xfId="58" applyNumberFormat="1" applyFont="1" applyFill="1" applyBorder="1" applyAlignment="1" applyProtection="1">
      <alignment horizontal="center"/>
      <protection/>
    </xf>
    <xf numFmtId="40" fontId="28" fillId="0" borderId="14" xfId="58" applyNumberFormat="1" applyFont="1" applyFill="1" applyBorder="1" applyAlignment="1" applyProtection="1">
      <alignment horizontal="right"/>
      <protection/>
    </xf>
    <xf numFmtId="2" fontId="28" fillId="0" borderId="39" xfId="58" applyNumberFormat="1" applyFont="1" applyFill="1" applyBorder="1" applyAlignment="1" applyProtection="1">
      <alignment horizontal="right" indent="1"/>
      <protection/>
    </xf>
    <xf numFmtId="190" fontId="28" fillId="0" borderId="24" xfId="58" applyNumberFormat="1" applyFont="1" applyFill="1" applyBorder="1" applyAlignment="1" applyProtection="1">
      <alignment horizontal="center"/>
      <protection/>
    </xf>
    <xf numFmtId="0" fontId="27" fillId="0" borderId="15" xfId="58" applyFont="1" applyFill="1" applyBorder="1" applyProtection="1">
      <alignment/>
      <protection/>
    </xf>
    <xf numFmtId="0" fontId="28" fillId="0" borderId="26" xfId="58" applyFont="1" applyFill="1" applyBorder="1" applyAlignment="1">
      <alignment horizontal="centerContinuous"/>
      <protection/>
    </xf>
    <xf numFmtId="0" fontId="28" fillId="0" borderId="15" xfId="58" applyFont="1" applyFill="1" applyBorder="1" applyAlignment="1" applyProtection="1">
      <alignment horizontal="center"/>
      <protection/>
    </xf>
    <xf numFmtId="0" fontId="28" fillId="0" borderId="16" xfId="58" applyFont="1" applyFill="1" applyBorder="1" applyAlignment="1" applyProtection="1">
      <alignment horizontal="center"/>
      <protection/>
    </xf>
    <xf numFmtId="40" fontId="28" fillId="0" borderId="13" xfId="58" applyNumberFormat="1" applyFont="1" applyFill="1" applyBorder="1" applyAlignment="1" applyProtection="1">
      <alignment horizontal="center"/>
      <protection/>
    </xf>
    <xf numFmtId="40" fontId="28" fillId="0" borderId="13" xfId="58" applyNumberFormat="1" applyFont="1" applyFill="1" applyBorder="1" applyAlignment="1" applyProtection="1">
      <alignment horizontal="right"/>
      <protection/>
    </xf>
    <xf numFmtId="0" fontId="28" fillId="0" borderId="13" xfId="58" applyFont="1" applyFill="1" applyBorder="1" applyAlignment="1" applyProtection="1">
      <alignment horizontal="center"/>
      <protection/>
    </xf>
    <xf numFmtId="40" fontId="28" fillId="0" borderId="23" xfId="58" applyNumberFormat="1" applyFont="1" applyFill="1" applyBorder="1" applyAlignment="1" applyProtection="1">
      <alignment horizontal="right"/>
      <protection/>
    </xf>
    <xf numFmtId="0" fontId="28" fillId="0" borderId="18" xfId="58" applyFont="1" applyFill="1" applyBorder="1" applyAlignment="1">
      <alignment horizontal="centerContinuous"/>
      <protection/>
    </xf>
    <xf numFmtId="0" fontId="28" fillId="0" borderId="15" xfId="58" applyFont="1" applyFill="1" applyBorder="1" applyAlignment="1" applyProtection="1">
      <alignment horizontal="right" indent="2"/>
      <protection/>
    </xf>
    <xf numFmtId="0" fontId="28" fillId="0" borderId="16" xfId="58" applyFont="1" applyFill="1" applyBorder="1" applyAlignment="1" applyProtection="1">
      <alignment horizontal="right" indent="2"/>
      <protection/>
    </xf>
    <xf numFmtId="202" fontId="28" fillId="0" borderId="13" xfId="58" applyNumberFormat="1" applyFont="1" applyFill="1" applyBorder="1" applyAlignment="1" applyProtection="1">
      <alignment horizontal="right"/>
      <protection/>
    </xf>
    <xf numFmtId="0" fontId="28" fillId="0" borderId="13" xfId="58" applyFont="1" applyFill="1" applyBorder="1" applyAlignment="1" applyProtection="1">
      <alignment horizontal="right" indent="2"/>
      <protection/>
    </xf>
    <xf numFmtId="195" fontId="28" fillId="0" borderId="23" xfId="58" applyNumberFormat="1" applyFont="1" applyFill="1" applyBorder="1" applyAlignment="1" applyProtection="1">
      <alignment horizontal="right"/>
      <protection/>
    </xf>
    <xf numFmtId="1" fontId="28" fillId="0" borderId="18" xfId="58" applyNumberFormat="1" applyFont="1" applyFill="1" applyBorder="1" applyAlignment="1">
      <alignment horizontal="center"/>
      <protection/>
    </xf>
    <xf numFmtId="0" fontId="28" fillId="0" borderId="13" xfId="58" applyNumberFormat="1" applyFont="1" applyFill="1" applyBorder="1" applyAlignment="1" applyProtection="1">
      <alignment horizontal="right" indent="2"/>
      <protection/>
    </xf>
    <xf numFmtId="0" fontId="28" fillId="0" borderId="16" xfId="58" applyNumberFormat="1" applyFont="1" applyFill="1" applyBorder="1" applyAlignment="1" applyProtection="1">
      <alignment horizontal="right" indent="2"/>
      <protection/>
    </xf>
    <xf numFmtId="0" fontId="28" fillId="0" borderId="0" xfId="0" applyFont="1" applyAlignment="1">
      <alignment/>
    </xf>
    <xf numFmtId="0" fontId="28" fillId="0" borderId="15" xfId="58" applyFont="1" applyFill="1" applyBorder="1" applyAlignment="1" applyProtection="1">
      <alignment horizontal="left" vertical="distributed" indent="1"/>
      <protection/>
    </xf>
    <xf numFmtId="0" fontId="28" fillId="0" borderId="18" xfId="58" applyFont="1" applyFill="1" applyBorder="1">
      <alignment/>
      <protection/>
    </xf>
    <xf numFmtId="40" fontId="28" fillId="0" borderId="13" xfId="58" applyNumberFormat="1" applyFont="1" applyFill="1" applyBorder="1" applyAlignment="1" applyProtection="1">
      <alignment horizontal="right" indent="2"/>
      <protection/>
    </xf>
    <xf numFmtId="0" fontId="28" fillId="0" borderId="19" xfId="58" applyFont="1" applyFill="1" applyBorder="1" applyProtection="1">
      <alignment/>
      <protection/>
    </xf>
    <xf numFmtId="1" fontId="28" fillId="0" borderId="33" xfId="58" applyNumberFormat="1" applyFont="1" applyFill="1" applyBorder="1" applyAlignment="1">
      <alignment horizontal="center"/>
      <protection/>
    </xf>
    <xf numFmtId="0" fontId="28" fillId="0" borderId="20" xfId="58" applyFont="1" applyFill="1" applyBorder="1" applyProtection="1">
      <alignment/>
      <protection/>
    </xf>
    <xf numFmtId="40" fontId="28" fillId="0" borderId="20" xfId="58" applyNumberFormat="1" applyFont="1" applyFill="1" applyBorder="1" applyAlignment="1" applyProtection="1">
      <alignment horizontal="right"/>
      <protection/>
    </xf>
    <xf numFmtId="2" fontId="27" fillId="0" borderId="20" xfId="58" applyNumberFormat="1" applyFont="1" applyFill="1" applyBorder="1" applyAlignment="1" applyProtection="1">
      <alignment horizontal="center"/>
      <protection/>
    </xf>
    <xf numFmtId="0" fontId="28" fillId="0" borderId="25" xfId="58" applyFont="1" applyFill="1" applyBorder="1" applyProtection="1">
      <alignment/>
      <protection/>
    </xf>
    <xf numFmtId="2" fontId="28" fillId="0" borderId="42" xfId="58" applyNumberFormat="1" applyFont="1" applyFill="1" applyBorder="1" applyAlignment="1" applyProtection="1">
      <alignment horizontal="center"/>
      <protection/>
    </xf>
    <xf numFmtId="1" fontId="28" fillId="0" borderId="11" xfId="58" applyNumberFormat="1" applyFont="1" applyFill="1" applyBorder="1" applyAlignment="1">
      <alignment horizontal="center"/>
      <protection/>
    </xf>
    <xf numFmtId="0" fontId="28" fillId="0" borderId="10" xfId="58" applyFont="1" applyFill="1" applyBorder="1" applyProtection="1">
      <alignment/>
      <protection/>
    </xf>
    <xf numFmtId="0" fontId="28" fillId="0" borderId="21" xfId="58" applyFont="1" applyFill="1" applyBorder="1" applyProtection="1">
      <alignment/>
      <protection/>
    </xf>
    <xf numFmtId="40" fontId="28" fillId="0" borderId="22" xfId="58" applyNumberFormat="1" applyFont="1" applyFill="1" applyBorder="1" applyAlignment="1" applyProtection="1">
      <alignment horizontal="right"/>
      <protection/>
    </xf>
    <xf numFmtId="2" fontId="28" fillId="0" borderId="0" xfId="58" applyNumberFormat="1" applyFont="1" applyFill="1" applyBorder="1" applyAlignment="1" applyProtection="1">
      <alignment horizontal="center"/>
      <protection/>
    </xf>
    <xf numFmtId="0" fontId="28" fillId="0" borderId="12" xfId="58" applyFont="1" applyFill="1" applyBorder="1" applyProtection="1">
      <alignment/>
      <protection/>
    </xf>
    <xf numFmtId="2" fontId="28" fillId="0" borderId="16" xfId="58" applyNumberFormat="1" applyFont="1" applyFill="1" applyBorder="1" applyAlignment="1" applyProtection="1">
      <alignment horizontal="center"/>
      <protection/>
    </xf>
    <xf numFmtId="2" fontId="28" fillId="0" borderId="40" xfId="58" applyNumberFormat="1" applyFont="1" applyFill="1" applyBorder="1" applyAlignment="1" applyProtection="1">
      <alignment horizontal="center"/>
      <protection/>
    </xf>
    <xf numFmtId="1" fontId="28" fillId="0" borderId="20" xfId="58" applyNumberFormat="1" applyFont="1" applyFill="1" applyBorder="1" applyAlignment="1">
      <alignment horizontal="center"/>
      <protection/>
    </xf>
    <xf numFmtId="2" fontId="27" fillId="0" borderId="42" xfId="58" applyNumberFormat="1" applyFont="1" applyFill="1" applyBorder="1" applyAlignment="1" applyProtection="1">
      <alignment horizontal="center"/>
      <protection/>
    </xf>
    <xf numFmtId="0" fontId="28" fillId="0" borderId="15" xfId="58" applyFont="1" applyFill="1" applyBorder="1" applyProtection="1">
      <alignment/>
      <protection/>
    </xf>
    <xf numFmtId="1" fontId="28" fillId="0" borderId="0" xfId="58" applyNumberFormat="1" applyFont="1" applyFill="1" applyBorder="1" applyAlignment="1">
      <alignment horizontal="center"/>
      <protection/>
    </xf>
    <xf numFmtId="0" fontId="28" fillId="0" borderId="0" xfId="58" applyFont="1" applyFill="1" applyBorder="1" applyProtection="1">
      <alignment/>
      <protection/>
    </xf>
    <xf numFmtId="40" fontId="28" fillId="0" borderId="0" xfId="58" applyNumberFormat="1" applyFont="1" applyFill="1" applyBorder="1" applyAlignment="1" applyProtection="1">
      <alignment horizontal="right"/>
      <protection/>
    </xf>
    <xf numFmtId="0" fontId="28" fillId="0" borderId="13" xfId="58" applyFont="1" applyFill="1" applyBorder="1" applyAlignment="1" applyProtection="1">
      <alignment horizontal="left" indent="3"/>
      <protection/>
    </xf>
    <xf numFmtId="0" fontId="28" fillId="0" borderId="0" xfId="58" applyFont="1" applyFill="1" applyBorder="1" applyAlignment="1" applyProtection="1">
      <alignment horizontal="left" indent="3"/>
      <protection/>
    </xf>
    <xf numFmtId="40" fontId="28" fillId="0" borderId="0" xfId="58" applyNumberFormat="1" applyFont="1" applyFill="1" applyBorder="1" applyAlignment="1" applyProtection="1">
      <alignment horizontal="left" indent="3"/>
      <protection/>
    </xf>
    <xf numFmtId="0" fontId="27" fillId="0" borderId="30" xfId="58" applyFont="1" applyFill="1" applyBorder="1" applyProtection="1">
      <alignment/>
      <protection/>
    </xf>
    <xf numFmtId="0" fontId="28" fillId="0" borderId="28" xfId="58" applyFont="1" applyFill="1" applyBorder="1" applyProtection="1">
      <alignment/>
      <protection/>
    </xf>
    <xf numFmtId="40" fontId="28" fillId="0" borderId="28" xfId="58" applyNumberFormat="1" applyFont="1" applyFill="1" applyBorder="1" applyAlignment="1" applyProtection="1">
      <alignment horizontal="right"/>
      <protection/>
    </xf>
    <xf numFmtId="2" fontId="51" fillId="0" borderId="41" xfId="58" applyNumberFormat="1" applyFont="1" applyFill="1" applyBorder="1" applyAlignment="1" applyProtection="1">
      <alignment horizontal="center"/>
      <protection/>
    </xf>
    <xf numFmtId="0" fontId="28" fillId="0" borderId="34" xfId="58" applyFont="1" applyFill="1" applyBorder="1" applyProtection="1">
      <alignment/>
      <protection/>
    </xf>
    <xf numFmtId="0" fontId="27" fillId="0" borderId="32" xfId="58" applyFont="1" applyFill="1" applyBorder="1" applyProtection="1">
      <alignment/>
      <protection/>
    </xf>
    <xf numFmtId="0" fontId="28" fillId="0" borderId="31" xfId="58" applyFont="1" applyFill="1" applyBorder="1" applyProtection="1">
      <alignment/>
      <protection/>
    </xf>
    <xf numFmtId="40" fontId="28" fillId="0" borderId="31" xfId="58" applyNumberFormat="1" applyFont="1" applyFill="1" applyBorder="1" applyAlignment="1" applyProtection="1">
      <alignment horizontal="right"/>
      <protection/>
    </xf>
    <xf numFmtId="0" fontId="28" fillId="0" borderId="35" xfId="58" applyFont="1" applyFill="1" applyBorder="1" applyProtection="1">
      <alignment/>
      <protection/>
    </xf>
    <xf numFmtId="0" fontId="27" fillId="0" borderId="43" xfId="58" applyFont="1" applyFill="1" applyBorder="1" applyProtection="1">
      <alignment/>
      <protection/>
    </xf>
    <xf numFmtId="0" fontId="28" fillId="0" borderId="44" xfId="58" applyFont="1" applyFill="1" applyBorder="1" applyProtection="1">
      <alignment/>
      <protection/>
    </xf>
    <xf numFmtId="40" fontId="28" fillId="0" borderId="44" xfId="58" applyNumberFormat="1" applyFont="1" applyFill="1" applyBorder="1" applyAlignment="1" applyProtection="1">
      <alignment horizontal="right"/>
      <protection/>
    </xf>
    <xf numFmtId="2" fontId="28" fillId="0" borderId="45" xfId="58" applyNumberFormat="1" applyFont="1" applyFill="1" applyBorder="1" applyAlignment="1" applyProtection="1">
      <alignment horizontal="center"/>
      <protection/>
    </xf>
    <xf numFmtId="0" fontId="28" fillId="0" borderId="46" xfId="58" applyFont="1" applyFill="1" applyBorder="1" applyProtection="1">
      <alignment/>
      <protection/>
    </xf>
    <xf numFmtId="0" fontId="28" fillId="0" borderId="13" xfId="58" applyFont="1" applyFill="1" applyBorder="1" applyAlignment="1" applyProtection="1">
      <alignment horizontal="left"/>
      <protection/>
    </xf>
    <xf numFmtId="0" fontId="28" fillId="0" borderId="0" xfId="58" applyFont="1" applyFill="1" applyBorder="1" applyAlignment="1" applyProtection="1">
      <alignment horizontal="left"/>
      <protection/>
    </xf>
    <xf numFmtId="40" fontId="28" fillId="0" borderId="0" xfId="58" applyNumberFormat="1" applyFont="1" applyFill="1" applyBorder="1" applyAlignment="1" applyProtection="1">
      <alignment horizontal="left"/>
      <protection/>
    </xf>
    <xf numFmtId="0" fontId="28" fillId="0" borderId="14" xfId="58" applyFont="1" applyFill="1" applyBorder="1" applyProtection="1">
      <alignment/>
      <protection/>
    </xf>
    <xf numFmtId="2" fontId="28" fillId="0" borderId="39" xfId="58" applyNumberFormat="1" applyFont="1" applyFill="1" applyBorder="1" applyAlignment="1" applyProtection="1">
      <alignment horizontal="center"/>
      <protection/>
    </xf>
    <xf numFmtId="0" fontId="28" fillId="0" borderId="24" xfId="58" applyFont="1" applyFill="1" applyBorder="1" applyAlignment="1" applyProtection="1">
      <alignment horizontal="left"/>
      <protection/>
    </xf>
    <xf numFmtId="0" fontId="28" fillId="0" borderId="14" xfId="58" applyFont="1" applyFill="1" applyBorder="1" applyAlignment="1" applyProtection="1">
      <alignment horizontal="left"/>
      <protection/>
    </xf>
    <xf numFmtId="40" fontId="28" fillId="0" borderId="14" xfId="58" applyNumberFormat="1" applyFont="1" applyFill="1" applyBorder="1" applyAlignment="1" applyProtection="1">
      <alignment horizontal="left"/>
      <protection/>
    </xf>
    <xf numFmtId="0" fontId="27" fillId="0" borderId="36" xfId="58" applyFont="1" applyFill="1" applyBorder="1" applyProtection="1">
      <alignment/>
      <protection/>
    </xf>
    <xf numFmtId="0" fontId="28" fillId="0" borderId="37" xfId="58" applyFont="1" applyFill="1" applyBorder="1" applyProtection="1">
      <alignment/>
      <protection/>
    </xf>
    <xf numFmtId="2" fontId="27" fillId="0" borderId="41" xfId="58" applyNumberFormat="1" applyFont="1" applyFill="1" applyBorder="1" applyAlignment="1" applyProtection="1">
      <alignment horizontal="center"/>
      <protection/>
    </xf>
    <xf numFmtId="0" fontId="28" fillId="0" borderId="35" xfId="58" applyFont="1" applyFill="1" applyBorder="1" applyAlignment="1" applyProtection="1">
      <alignment horizontal="left"/>
      <protection/>
    </xf>
    <xf numFmtId="40" fontId="28" fillId="0" borderId="31" xfId="58" applyNumberFormat="1" applyFont="1" applyFill="1" applyBorder="1" applyAlignment="1" applyProtection="1">
      <alignment horizontal="left"/>
      <protection/>
    </xf>
    <xf numFmtId="190" fontId="27" fillId="0" borderId="49" xfId="58" applyNumberFormat="1" applyFont="1" applyFill="1" applyBorder="1" applyAlignment="1" applyProtection="1">
      <alignment horizontal="center"/>
      <protection locked="0"/>
    </xf>
    <xf numFmtId="190" fontId="27" fillId="0" borderId="50" xfId="58" applyNumberFormat="1" applyFont="1" applyFill="1" applyBorder="1" applyAlignment="1" applyProtection="1">
      <alignment horizontal="center"/>
      <protection locked="0"/>
    </xf>
    <xf numFmtId="190" fontId="27" fillId="0" borderId="51" xfId="58" applyNumberFormat="1" applyFont="1" applyFill="1" applyBorder="1" applyAlignment="1" applyProtection="1">
      <alignment horizontal="center"/>
      <protection locked="0"/>
    </xf>
    <xf numFmtId="0" fontId="28" fillId="0" borderId="15" xfId="58" applyFont="1" applyFill="1" applyBorder="1" applyAlignment="1" applyProtection="1">
      <alignment horizontal="left" vertical="distributed" indent="1"/>
      <protection/>
    </xf>
    <xf numFmtId="0" fontId="28" fillId="0" borderId="18" xfId="58" applyFont="1" applyFill="1" applyBorder="1">
      <alignment/>
      <protection/>
    </xf>
    <xf numFmtId="0" fontId="28" fillId="0" borderId="49" xfId="58" applyFont="1" applyFill="1" applyBorder="1" applyAlignment="1" applyProtection="1">
      <alignment horizontal="right" indent="2"/>
      <protection/>
    </xf>
    <xf numFmtId="0" fontId="28" fillId="0" borderId="50" xfId="58" applyFont="1" applyFill="1" applyBorder="1" applyAlignment="1" applyProtection="1">
      <alignment horizontal="right" indent="2"/>
      <protection/>
    </xf>
    <xf numFmtId="40" fontId="28" fillId="0" borderId="13" xfId="58" applyNumberFormat="1" applyFont="1" applyFill="1" applyBorder="1" applyAlignment="1" applyProtection="1">
      <alignment horizontal="right" indent="2"/>
      <protection/>
    </xf>
    <xf numFmtId="195" fontId="28" fillId="0" borderId="13" xfId="58" applyNumberFormat="1" applyFont="1" applyFill="1" applyBorder="1" applyAlignment="1" applyProtection="1">
      <alignment horizontal="right"/>
      <protection/>
    </xf>
    <xf numFmtId="0" fontId="28" fillId="0" borderId="51" xfId="58" applyFont="1" applyFill="1" applyBorder="1" applyAlignment="1" applyProtection="1">
      <alignment horizontal="right" indent="2"/>
      <protection/>
    </xf>
    <xf numFmtId="195" fontId="28" fillId="0" borderId="23" xfId="58" applyNumberFormat="1" applyFont="1" applyFill="1" applyBorder="1" applyAlignment="1" applyProtection="1">
      <alignment horizontal="right"/>
      <protection/>
    </xf>
    <xf numFmtId="202" fontId="28" fillId="0" borderId="13" xfId="58" applyNumberFormat="1" applyFont="1" applyFill="1" applyBorder="1" applyAlignment="1" applyProtection="1">
      <alignment horizontal="right"/>
      <protection/>
    </xf>
    <xf numFmtId="0" fontId="28" fillId="0" borderId="19" xfId="58" applyFont="1" applyFill="1" applyBorder="1" applyProtection="1">
      <alignment/>
      <protection/>
    </xf>
    <xf numFmtId="1" fontId="28" fillId="0" borderId="33" xfId="58" applyNumberFormat="1" applyFont="1" applyFill="1" applyBorder="1" applyAlignment="1">
      <alignment horizontal="center"/>
      <protection/>
    </xf>
    <xf numFmtId="0" fontId="28" fillId="0" borderId="20" xfId="58" applyFont="1" applyFill="1" applyBorder="1" applyProtection="1">
      <alignment/>
      <protection/>
    </xf>
    <xf numFmtId="40" fontId="28" fillId="0" borderId="20" xfId="58" applyNumberFormat="1" applyFont="1" applyFill="1" applyBorder="1" applyAlignment="1" applyProtection="1">
      <alignment horizontal="right"/>
      <protection/>
    </xf>
    <xf numFmtId="2" fontId="27" fillId="0" borderId="20" xfId="58" applyNumberFormat="1" applyFont="1" applyFill="1" applyBorder="1" applyAlignment="1" applyProtection="1">
      <alignment horizontal="center"/>
      <protection/>
    </xf>
    <xf numFmtId="0" fontId="28" fillId="0" borderId="25" xfId="58" applyFont="1" applyFill="1" applyBorder="1" applyProtection="1">
      <alignment/>
      <protection/>
    </xf>
    <xf numFmtId="2" fontId="28" fillId="0" borderId="42" xfId="58" applyNumberFormat="1" applyFont="1" applyFill="1" applyBorder="1" applyAlignment="1" applyProtection="1">
      <alignment horizontal="center"/>
      <protection/>
    </xf>
    <xf numFmtId="0" fontId="27" fillId="0" borderId="15" xfId="58" applyFont="1" applyFill="1" applyBorder="1" applyProtection="1">
      <alignment/>
      <protection/>
    </xf>
    <xf numFmtId="1" fontId="28" fillId="0" borderId="11" xfId="58" applyNumberFormat="1" applyFont="1" applyFill="1" applyBorder="1" applyAlignment="1">
      <alignment horizontal="center"/>
      <protection/>
    </xf>
    <xf numFmtId="0" fontId="28" fillId="0" borderId="10" xfId="58" applyFont="1" applyFill="1" applyBorder="1" applyProtection="1">
      <alignment/>
      <protection/>
    </xf>
    <xf numFmtId="0" fontId="28" fillId="0" borderId="21" xfId="58" applyFont="1" applyFill="1" applyBorder="1" applyProtection="1">
      <alignment/>
      <protection/>
    </xf>
    <xf numFmtId="40" fontId="28" fillId="0" borderId="22" xfId="58" applyNumberFormat="1" applyFont="1" applyFill="1" applyBorder="1" applyAlignment="1" applyProtection="1">
      <alignment horizontal="right"/>
      <protection/>
    </xf>
    <xf numFmtId="2" fontId="28" fillId="0" borderId="0" xfId="58" applyNumberFormat="1" applyFont="1" applyFill="1" applyBorder="1" applyAlignment="1" applyProtection="1">
      <alignment horizontal="center"/>
      <protection/>
    </xf>
    <xf numFmtId="0" fontId="28" fillId="0" borderId="12" xfId="58" applyFont="1" applyFill="1" applyBorder="1" applyProtection="1">
      <alignment/>
      <protection/>
    </xf>
    <xf numFmtId="2" fontId="28" fillId="0" borderId="16" xfId="58" applyNumberFormat="1" applyFont="1" applyFill="1" applyBorder="1" applyAlignment="1" applyProtection="1">
      <alignment horizontal="center"/>
      <protection/>
    </xf>
    <xf numFmtId="0" fontId="28" fillId="0" borderId="15" xfId="58" applyFont="1" applyFill="1" applyBorder="1" applyAlignment="1" applyProtection="1">
      <alignment horizontal="left" indent="1"/>
      <protection/>
    </xf>
    <xf numFmtId="1" fontId="28" fillId="0" borderId="18" xfId="58" applyNumberFormat="1" applyFont="1" applyFill="1" applyBorder="1" applyAlignment="1">
      <alignment horizontal="center"/>
      <protection/>
    </xf>
    <xf numFmtId="2" fontId="28" fillId="0" borderId="40" xfId="58" applyNumberFormat="1" applyFont="1" applyFill="1" applyBorder="1" applyAlignment="1" applyProtection="1">
      <alignment horizontal="center"/>
      <protection/>
    </xf>
    <xf numFmtId="1" fontId="28" fillId="0" borderId="20" xfId="58" applyNumberFormat="1" applyFont="1" applyFill="1" applyBorder="1" applyAlignment="1">
      <alignment horizontal="center"/>
      <protection/>
    </xf>
    <xf numFmtId="2" fontId="27" fillId="0" borderId="42" xfId="58" applyNumberFormat="1" applyFont="1" applyFill="1" applyBorder="1" applyAlignment="1" applyProtection="1">
      <alignment horizontal="center"/>
      <protection/>
    </xf>
    <xf numFmtId="0" fontId="28" fillId="0" borderId="15" xfId="58" applyFont="1" applyFill="1" applyBorder="1" applyProtection="1">
      <alignment/>
      <protection/>
    </xf>
    <xf numFmtId="1" fontId="28" fillId="0" borderId="0" xfId="58" applyNumberFormat="1" applyFont="1" applyFill="1" applyBorder="1" applyAlignment="1">
      <alignment horizontal="center"/>
      <protection/>
    </xf>
    <xf numFmtId="0" fontId="28" fillId="0" borderId="0" xfId="58" applyFont="1" applyFill="1" applyBorder="1" applyProtection="1">
      <alignment/>
      <protection/>
    </xf>
    <xf numFmtId="40" fontId="28" fillId="0" borderId="0" xfId="58" applyNumberFormat="1" applyFont="1" applyFill="1" applyBorder="1" applyAlignment="1" applyProtection="1">
      <alignment horizontal="right"/>
      <protection/>
    </xf>
    <xf numFmtId="0" fontId="28" fillId="0" borderId="13" xfId="58" applyFont="1" applyFill="1" applyBorder="1" applyAlignment="1" applyProtection="1">
      <alignment horizontal="left" indent="3"/>
      <protection/>
    </xf>
    <xf numFmtId="0" fontId="28" fillId="0" borderId="0" xfId="58" applyFont="1" applyFill="1" applyBorder="1" applyAlignment="1" applyProtection="1">
      <alignment horizontal="left" indent="3"/>
      <protection/>
    </xf>
    <xf numFmtId="40" fontId="28" fillId="0" borderId="0" xfId="58" applyNumberFormat="1" applyFont="1" applyFill="1" applyBorder="1" applyAlignment="1" applyProtection="1">
      <alignment horizontal="left" indent="3"/>
      <protection/>
    </xf>
    <xf numFmtId="0" fontId="27" fillId="0" borderId="30" xfId="58" applyFont="1" applyFill="1" applyBorder="1" applyProtection="1">
      <alignment/>
      <protection/>
    </xf>
    <xf numFmtId="0" fontId="28" fillId="0" borderId="28" xfId="58" applyFont="1" applyFill="1" applyBorder="1" applyProtection="1">
      <alignment/>
      <protection/>
    </xf>
    <xf numFmtId="40" fontId="28" fillId="0" borderId="28" xfId="58" applyNumberFormat="1" applyFont="1" applyFill="1" applyBorder="1" applyAlignment="1" applyProtection="1">
      <alignment horizontal="right"/>
      <protection/>
    </xf>
    <xf numFmtId="2" fontId="51" fillId="0" borderId="41" xfId="58" applyNumberFormat="1" applyFont="1" applyFill="1" applyBorder="1" applyAlignment="1" applyProtection="1">
      <alignment horizontal="center"/>
      <protection/>
    </xf>
    <xf numFmtId="0" fontId="28" fillId="0" borderId="34" xfId="58" applyFont="1" applyFill="1" applyBorder="1" applyProtection="1">
      <alignment/>
      <protection/>
    </xf>
    <xf numFmtId="0" fontId="27" fillId="0" borderId="32" xfId="58" applyFont="1" applyFill="1" applyBorder="1" applyProtection="1">
      <alignment/>
      <protection/>
    </xf>
    <xf numFmtId="0" fontId="28" fillId="0" borderId="31" xfId="58" applyFont="1" applyFill="1" applyBorder="1" applyProtection="1">
      <alignment/>
      <protection/>
    </xf>
    <xf numFmtId="40" fontId="28" fillId="0" borderId="31" xfId="58" applyNumberFormat="1" applyFont="1" applyFill="1" applyBorder="1" applyAlignment="1" applyProtection="1">
      <alignment horizontal="right"/>
      <protection/>
    </xf>
    <xf numFmtId="0" fontId="28" fillId="0" borderId="35" xfId="58" applyFont="1" applyFill="1" applyBorder="1" applyProtection="1">
      <alignment/>
      <protection/>
    </xf>
    <xf numFmtId="0" fontId="27" fillId="0" borderId="43" xfId="58" applyFont="1" applyFill="1" applyBorder="1" applyProtection="1">
      <alignment/>
      <protection/>
    </xf>
    <xf numFmtId="0" fontId="28" fillId="0" borderId="44" xfId="58" applyFont="1" applyFill="1" applyBorder="1" applyProtection="1">
      <alignment/>
      <protection/>
    </xf>
    <xf numFmtId="40" fontId="28" fillId="0" borderId="44" xfId="58" applyNumberFormat="1" applyFont="1" applyFill="1" applyBorder="1" applyAlignment="1" applyProtection="1">
      <alignment horizontal="right"/>
      <protection/>
    </xf>
    <xf numFmtId="2" fontId="28" fillId="0" borderId="45" xfId="58" applyNumberFormat="1" applyFont="1" applyFill="1" applyBorder="1" applyAlignment="1" applyProtection="1">
      <alignment horizontal="center"/>
      <protection/>
    </xf>
    <xf numFmtId="0" fontId="28" fillId="0" borderId="46" xfId="58" applyFont="1" applyFill="1" applyBorder="1" applyProtection="1">
      <alignment/>
      <protection/>
    </xf>
    <xf numFmtId="0" fontId="28" fillId="0" borderId="13" xfId="58" applyFont="1" applyFill="1" applyBorder="1" applyAlignment="1" applyProtection="1">
      <alignment horizontal="left"/>
      <protection/>
    </xf>
    <xf numFmtId="0" fontId="28" fillId="0" borderId="0" xfId="58" applyFont="1" applyFill="1" applyBorder="1" applyAlignment="1" applyProtection="1">
      <alignment horizontal="left"/>
      <protection/>
    </xf>
    <xf numFmtId="40" fontId="28" fillId="0" borderId="0" xfId="58" applyNumberFormat="1" applyFont="1" applyFill="1" applyBorder="1" applyAlignment="1" applyProtection="1">
      <alignment horizontal="left"/>
      <protection/>
    </xf>
    <xf numFmtId="0" fontId="28" fillId="0" borderId="29" xfId="58" applyFont="1" applyFill="1" applyBorder="1" applyProtection="1">
      <alignment/>
      <protection/>
    </xf>
    <xf numFmtId="0" fontId="28" fillId="0" borderId="14" xfId="58" applyFont="1" applyFill="1" applyBorder="1" applyProtection="1">
      <alignment/>
      <protection/>
    </xf>
    <xf numFmtId="40" fontId="28" fillId="0" borderId="14" xfId="58" applyNumberFormat="1" applyFont="1" applyFill="1" applyBorder="1" applyAlignment="1" applyProtection="1">
      <alignment horizontal="right"/>
      <protection/>
    </xf>
    <xf numFmtId="2" fontId="28" fillId="0" borderId="39" xfId="58" applyNumberFormat="1" applyFont="1" applyFill="1" applyBorder="1" applyAlignment="1" applyProtection="1">
      <alignment horizontal="center"/>
      <protection/>
    </xf>
    <xf numFmtId="0" fontId="28" fillId="0" borderId="24" xfId="58" applyFont="1" applyFill="1" applyBorder="1" applyAlignment="1" applyProtection="1">
      <alignment horizontal="left"/>
      <protection/>
    </xf>
    <xf numFmtId="0" fontId="28" fillId="0" borderId="14" xfId="58" applyFont="1" applyFill="1" applyBorder="1" applyAlignment="1" applyProtection="1">
      <alignment horizontal="left"/>
      <protection/>
    </xf>
    <xf numFmtId="40" fontId="28" fillId="0" borderId="14" xfId="58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ruto segums 2001 jaunai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rus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WLOP2NWL\Bruto%20segums%20jaunais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WLOP2NWL\Bruto%20segums%202001%20jaun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Āboliņš"/>
      <sheetName val="Timotiņš"/>
      <sheetName val="Zāle"/>
      <sheetName val="skābb"/>
      <sheetName val="siens"/>
      <sheetName val="Kukurūza"/>
      <sheetName val="Teļi"/>
      <sheetName val="Teles"/>
      <sheetName val="govs"/>
      <sheetName val="govs kopā ar teļu"/>
      <sheetName val="Jaunlops 18 mēneši"/>
      <sheetName val="Vaislas teles un bullis"/>
      <sheetName val="CUKAS"/>
      <sheetName val="SIVENM"/>
      <sheetName val="A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KVIESI"/>
      <sheetName val="Tritikāle"/>
      <sheetName val="RUDZI"/>
      <sheetName val="MIEZI"/>
      <sheetName val="VKVIESI"/>
      <sheetName val="AUZAS"/>
      <sheetName val="Griķi"/>
      <sheetName val="RAPSIS"/>
      <sheetName val="zirņi"/>
      <sheetName val="KART"/>
      <sheetName val="LINI"/>
      <sheetName val="cukur"/>
      <sheetName val="Jaunlopi"/>
      <sheetName val="SAIMNIECĢBAS EKONOMIKA"/>
      <sheetName val="SAIMNIECIBAS BRUTO PELNA"/>
      <sheetName val="TIRAS PELNAS APREKINS"/>
      <sheetName val="BILANCE"/>
      <sheetName val="NAUDAS APGROZIJUMS"/>
    </sheetNames>
    <sheetDataSet>
      <sheetData sheetId="14">
        <row r="19">
          <cell r="B19" t="str">
            <v>PAMATPRODUKCIJA AUGKOPĢBĀ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34"/>
  <sheetViews>
    <sheetView showGridLines="0" tabSelected="1" view="pageBreakPreview" zoomScale="60" zoomScaleNormal="60" zoomScalePageLayoutView="0" workbookViewId="0" topLeftCell="A1">
      <selection activeCell="R24" sqref="R24"/>
    </sheetView>
  </sheetViews>
  <sheetFormatPr defaultColWidth="9.140625" defaultRowHeight="12.75"/>
  <cols>
    <col min="1" max="1" width="95.421875" style="12" customWidth="1"/>
    <col min="2" max="2" width="14.421875" style="12" bestFit="1" customWidth="1"/>
    <col min="3" max="3" width="10.7109375" style="12" customWidth="1"/>
    <col min="4" max="4" width="11.28125" style="12" customWidth="1"/>
    <col min="5" max="5" width="20.7109375" style="12" customWidth="1"/>
    <col min="6" max="6" width="29.140625" style="12" customWidth="1"/>
    <col min="7" max="7" width="9.57421875" style="12" customWidth="1"/>
    <col min="8" max="8" width="11.57421875" style="12" customWidth="1"/>
    <col min="9" max="9" width="20.421875" style="12" customWidth="1"/>
    <col min="10" max="10" width="28.7109375" style="12" customWidth="1"/>
    <col min="11" max="11" width="4.00390625" style="12" customWidth="1"/>
    <col min="12" max="20" width="9.140625" style="12" customWidth="1"/>
    <col min="21" max="21" width="5.140625" style="12" customWidth="1"/>
    <col min="22" max="27" width="9.140625" style="12" customWidth="1"/>
    <col min="28" max="28" width="33.140625" style="12" customWidth="1"/>
    <col min="29" max="16384" width="9.140625" style="12" customWidth="1"/>
  </cols>
  <sheetData>
    <row r="1" ht="26.25">
      <c r="A1" s="12" t="s">
        <v>32</v>
      </c>
    </row>
    <row r="3" spans="1:10" ht="38.25" thickBot="1">
      <c r="A3" s="1" t="s">
        <v>31</v>
      </c>
      <c r="B3" s="2"/>
      <c r="C3" s="2"/>
      <c r="D3" s="2"/>
      <c r="E3" s="2"/>
      <c r="F3" s="3"/>
      <c r="G3" s="3"/>
      <c r="H3" s="3"/>
      <c r="I3" s="3"/>
      <c r="J3" s="3"/>
    </row>
    <row r="4" spans="1:10" ht="26.25">
      <c r="A4" s="118"/>
      <c r="B4" s="33" t="s">
        <v>13</v>
      </c>
      <c r="C4" s="120" t="s">
        <v>28</v>
      </c>
      <c r="D4" s="121"/>
      <c r="E4" s="121"/>
      <c r="F4" s="122"/>
      <c r="G4" s="123" t="s">
        <v>29</v>
      </c>
      <c r="H4" s="121"/>
      <c r="I4" s="121"/>
      <c r="J4" s="122"/>
    </row>
    <row r="5" spans="1:10" ht="26.25">
      <c r="A5" s="119"/>
      <c r="B5" s="34" t="s">
        <v>0</v>
      </c>
      <c r="C5" s="75" t="s">
        <v>4</v>
      </c>
      <c r="D5" s="76"/>
      <c r="E5" s="74" t="s">
        <v>11</v>
      </c>
      <c r="F5" s="77" t="s">
        <v>12</v>
      </c>
      <c r="G5" s="78" t="s">
        <v>4</v>
      </c>
      <c r="H5" s="76"/>
      <c r="I5" s="74" t="s">
        <v>11</v>
      </c>
      <c r="J5" s="79" t="s">
        <v>12</v>
      </c>
    </row>
    <row r="6" spans="1:10" ht="27">
      <c r="A6" s="4" t="s">
        <v>14</v>
      </c>
      <c r="B6" s="5"/>
      <c r="C6" s="6" t="s">
        <v>3</v>
      </c>
      <c r="D6" s="13"/>
      <c r="E6" s="7"/>
      <c r="F6" s="7"/>
      <c r="G6" s="26" t="s">
        <v>3</v>
      </c>
      <c r="H6" s="13"/>
      <c r="I6" s="7"/>
      <c r="J6" s="27"/>
    </row>
    <row r="7" spans="1:10" ht="26.25">
      <c r="A7" s="81" t="s">
        <v>17</v>
      </c>
      <c r="B7" s="14" t="s">
        <v>1</v>
      </c>
      <c r="C7" s="39">
        <v>273</v>
      </c>
      <c r="D7" s="40">
        <v>1</v>
      </c>
      <c r="E7" s="8">
        <v>2.7</v>
      </c>
      <c r="F7" s="83">
        <f>C7*E7*D7</f>
        <v>737.1</v>
      </c>
      <c r="G7" s="55">
        <v>286</v>
      </c>
      <c r="H7" s="40">
        <v>1</v>
      </c>
      <c r="I7" s="56">
        <v>2.7</v>
      </c>
      <c r="J7" s="85">
        <f>G7*I7*H7</f>
        <v>772.2</v>
      </c>
    </row>
    <row r="8" spans="1:11" ht="26.25">
      <c r="A8" s="81"/>
      <c r="B8" s="14"/>
      <c r="C8" s="57"/>
      <c r="D8" s="58"/>
      <c r="E8" s="8"/>
      <c r="F8" s="84">
        <f>E8*D8</f>
        <v>0</v>
      </c>
      <c r="G8" s="59"/>
      <c r="H8" s="58"/>
      <c r="I8" s="56"/>
      <c r="J8" s="85">
        <f>I8*H8</f>
        <v>0</v>
      </c>
      <c r="K8" s="36"/>
    </row>
    <row r="9" spans="1:10" ht="27">
      <c r="A9" s="81" t="s">
        <v>23</v>
      </c>
      <c r="B9" s="14" t="s">
        <v>18</v>
      </c>
      <c r="C9" s="124">
        <v>102</v>
      </c>
      <c r="D9" s="125"/>
      <c r="E9" s="8"/>
      <c r="F9" s="83">
        <f>C9*E9</f>
        <v>0</v>
      </c>
      <c r="G9" s="126">
        <v>68</v>
      </c>
      <c r="H9" s="125"/>
      <c r="I9" s="56"/>
      <c r="J9" s="86">
        <f>I9*G9</f>
        <v>0</v>
      </c>
    </row>
    <row r="10" spans="1:10" ht="27" thickBot="1">
      <c r="A10" s="41" t="s">
        <v>5</v>
      </c>
      <c r="B10" s="42"/>
      <c r="C10" s="9"/>
      <c r="D10" s="9"/>
      <c r="E10" s="23"/>
      <c r="F10" s="82">
        <f>SUM(F7:F9)</f>
        <v>737.1</v>
      </c>
      <c r="G10" s="29"/>
      <c r="H10" s="9"/>
      <c r="I10" s="23"/>
      <c r="J10" s="82">
        <f>SUM(J7:J9)</f>
        <v>772.2</v>
      </c>
    </row>
    <row r="11" spans="1:10" ht="27">
      <c r="A11" s="43" t="s">
        <v>7</v>
      </c>
      <c r="B11" s="60"/>
      <c r="C11" s="10"/>
      <c r="D11" s="11"/>
      <c r="E11" s="16"/>
      <c r="F11" s="61"/>
      <c r="G11" s="30"/>
      <c r="H11" s="11"/>
      <c r="I11" s="16"/>
      <c r="J11" s="37"/>
    </row>
    <row r="12" spans="1:10" ht="27">
      <c r="A12" s="44" t="s">
        <v>6</v>
      </c>
      <c r="B12" s="62"/>
      <c r="C12" s="10"/>
      <c r="D12" s="11"/>
      <c r="E12" s="16"/>
      <c r="F12" s="61"/>
      <c r="G12" s="30"/>
      <c r="H12" s="11"/>
      <c r="I12" s="16"/>
      <c r="J12" s="37"/>
    </row>
    <row r="13" spans="1:10" ht="26.25">
      <c r="A13" s="81" t="s">
        <v>30</v>
      </c>
      <c r="B13" s="62" t="s">
        <v>1</v>
      </c>
      <c r="C13" s="113"/>
      <c r="D13" s="114"/>
      <c r="E13" s="64"/>
      <c r="F13" s="8">
        <f aca="true" t="shared" si="0" ref="F13:F21">C13*E13</f>
        <v>0</v>
      </c>
      <c r="G13" s="115">
        <v>612</v>
      </c>
      <c r="H13" s="114"/>
      <c r="I13" s="64">
        <v>0.2</v>
      </c>
      <c r="J13" s="28">
        <f aca="true" t="shared" si="1" ref="J13:J21">G13*I13</f>
        <v>122.4</v>
      </c>
    </row>
    <row r="14" spans="1:10" ht="26.25">
      <c r="A14" s="81"/>
      <c r="B14" s="63"/>
      <c r="C14" s="113"/>
      <c r="D14" s="114"/>
      <c r="E14" s="64"/>
      <c r="F14" s="8">
        <f t="shared" si="0"/>
        <v>0</v>
      </c>
      <c r="G14" s="115"/>
      <c r="H14" s="114"/>
      <c r="I14" s="64"/>
      <c r="J14" s="28">
        <f t="shared" si="1"/>
        <v>0</v>
      </c>
    </row>
    <row r="15" spans="1:10" ht="26.25">
      <c r="A15" s="81" t="s">
        <v>15</v>
      </c>
      <c r="B15" s="63" t="s">
        <v>1</v>
      </c>
      <c r="C15" s="113"/>
      <c r="D15" s="114"/>
      <c r="E15" s="64"/>
      <c r="F15" s="8">
        <f t="shared" si="0"/>
        <v>0</v>
      </c>
      <c r="G15" s="115">
        <v>340</v>
      </c>
      <c r="H15" s="114"/>
      <c r="I15" s="64">
        <v>0.04</v>
      </c>
      <c r="J15" s="28">
        <f t="shared" si="1"/>
        <v>13.6</v>
      </c>
    </row>
    <row r="16" spans="1:10" ht="26.25">
      <c r="A16" s="81" t="s">
        <v>10</v>
      </c>
      <c r="B16" s="63" t="s">
        <v>1</v>
      </c>
      <c r="C16" s="113">
        <v>3060</v>
      </c>
      <c r="D16" s="114"/>
      <c r="E16" s="64">
        <v>0.004</v>
      </c>
      <c r="F16" s="8">
        <f t="shared" si="0"/>
        <v>12.24</v>
      </c>
      <c r="G16" s="115">
        <v>2040</v>
      </c>
      <c r="H16" s="114"/>
      <c r="I16" s="64">
        <f>E16</f>
        <v>0.004</v>
      </c>
      <c r="J16" s="28">
        <f t="shared" si="1"/>
        <v>8.16</v>
      </c>
    </row>
    <row r="17" spans="1:10" ht="26.25">
      <c r="A17" s="81" t="s">
        <v>20</v>
      </c>
      <c r="B17" s="63" t="s">
        <v>1</v>
      </c>
      <c r="C17" s="113"/>
      <c r="D17" s="114"/>
      <c r="E17" s="8"/>
      <c r="F17" s="8"/>
      <c r="G17" s="115"/>
      <c r="H17" s="114"/>
      <c r="I17" s="8"/>
      <c r="J17" s="28">
        <f t="shared" si="1"/>
        <v>0</v>
      </c>
    </row>
    <row r="18" spans="1:10" ht="26.25">
      <c r="A18" s="81" t="s">
        <v>9</v>
      </c>
      <c r="B18" s="63" t="s">
        <v>1</v>
      </c>
      <c r="C18" s="113">
        <v>10.2</v>
      </c>
      <c r="D18" s="114"/>
      <c r="E18" s="8">
        <v>1.8</v>
      </c>
      <c r="F18" s="8">
        <f t="shared" si="0"/>
        <v>18.36</v>
      </c>
      <c r="G18" s="115">
        <v>6.8</v>
      </c>
      <c r="H18" s="114"/>
      <c r="I18" s="8">
        <f>E18</f>
        <v>1.8</v>
      </c>
      <c r="J18" s="28">
        <f t="shared" si="1"/>
        <v>12.24</v>
      </c>
    </row>
    <row r="19" spans="1:10" ht="26.25">
      <c r="A19" s="81" t="s">
        <v>27</v>
      </c>
      <c r="B19" s="65" t="s">
        <v>1</v>
      </c>
      <c r="C19" s="113"/>
      <c r="D19" s="114"/>
      <c r="E19" s="8"/>
      <c r="F19" s="8"/>
      <c r="G19" s="116"/>
      <c r="H19" s="117"/>
      <c r="I19" s="8"/>
      <c r="J19" s="28">
        <f t="shared" si="1"/>
        <v>0</v>
      </c>
    </row>
    <row r="20" spans="1:10" ht="26.25">
      <c r="A20" s="105"/>
      <c r="B20" s="66"/>
      <c r="C20" s="113"/>
      <c r="D20" s="114"/>
      <c r="E20" s="15"/>
      <c r="F20" s="8"/>
      <c r="G20" s="115"/>
      <c r="H20" s="114"/>
      <c r="I20" s="15"/>
      <c r="J20" s="28"/>
    </row>
    <row r="21" spans="1:10" ht="52.5">
      <c r="A21" s="105" t="s">
        <v>19</v>
      </c>
      <c r="B21" s="66" t="s">
        <v>1</v>
      </c>
      <c r="C21" s="113">
        <v>419</v>
      </c>
      <c r="D21" s="114"/>
      <c r="E21" s="15">
        <v>1.95</v>
      </c>
      <c r="F21" s="8">
        <f t="shared" si="0"/>
        <v>817.05</v>
      </c>
      <c r="G21" s="115">
        <v>428</v>
      </c>
      <c r="H21" s="114"/>
      <c r="I21" s="15">
        <v>1.95</v>
      </c>
      <c r="J21" s="28">
        <f t="shared" si="1"/>
        <v>834.6</v>
      </c>
    </row>
    <row r="22" spans="1:10" ht="27">
      <c r="A22" s="46" t="s">
        <v>21</v>
      </c>
      <c r="B22" s="67"/>
      <c r="C22" s="17"/>
      <c r="D22" s="18"/>
      <c r="E22" s="19"/>
      <c r="F22" s="112">
        <f>SUM(F13:F21)</f>
        <v>847.65</v>
      </c>
      <c r="G22" s="31"/>
      <c r="H22" s="18"/>
      <c r="I22" s="19"/>
      <c r="J22" s="103">
        <f>SUM(J13:J21)</f>
        <v>991</v>
      </c>
    </row>
    <row r="23" spans="1:10" ht="27">
      <c r="A23" s="44" t="s">
        <v>8</v>
      </c>
      <c r="B23" s="68"/>
      <c r="C23" s="20"/>
      <c r="D23" s="21"/>
      <c r="E23" s="22"/>
      <c r="F23" s="99"/>
      <c r="G23" s="32"/>
      <c r="H23" s="21"/>
      <c r="I23" s="22"/>
      <c r="J23" s="98"/>
    </row>
    <row r="24" spans="1:10" ht="26.25">
      <c r="A24" s="81" t="s">
        <v>16</v>
      </c>
      <c r="B24" s="65" t="s">
        <v>2</v>
      </c>
      <c r="C24" s="113">
        <v>12</v>
      </c>
      <c r="D24" s="114"/>
      <c r="E24" s="8">
        <v>6.92</v>
      </c>
      <c r="F24" s="101">
        <f>C24*E24</f>
        <v>83.03999999999999</v>
      </c>
      <c r="G24" s="115">
        <v>8</v>
      </c>
      <c r="H24" s="114"/>
      <c r="I24" s="8">
        <v>6.92</v>
      </c>
      <c r="J24" s="101">
        <f>G24*I24</f>
        <v>55.36</v>
      </c>
    </row>
    <row r="25" spans="1:10" ht="27">
      <c r="A25" s="46" t="s">
        <v>24</v>
      </c>
      <c r="B25" s="69"/>
      <c r="C25" s="18"/>
      <c r="D25" s="18"/>
      <c r="E25" s="19"/>
      <c r="F25" s="106">
        <f>F13+F14+F15+F16+F18+F24</f>
        <v>113.63999999999999</v>
      </c>
      <c r="G25" s="31"/>
      <c r="H25" s="18"/>
      <c r="I25" s="19"/>
      <c r="J25" s="106">
        <f>J13+J14+J15+J16+J18+J24+J17+J19</f>
        <v>211.76</v>
      </c>
    </row>
    <row r="26" spans="1:10" ht="27.75" thickBot="1">
      <c r="A26" s="45" t="s">
        <v>25</v>
      </c>
      <c r="B26" s="47"/>
      <c r="C26" s="24"/>
      <c r="D26" s="24"/>
      <c r="E26" s="25"/>
      <c r="F26" s="98">
        <f>F21+F25</f>
        <v>930.6899999999999</v>
      </c>
      <c r="G26" s="95"/>
      <c r="H26" s="96"/>
      <c r="I26" s="97"/>
      <c r="J26" s="98">
        <f>J22+J25</f>
        <v>1202.76</v>
      </c>
    </row>
    <row r="27" spans="1:10" ht="27.75" thickBot="1">
      <c r="A27" s="48"/>
      <c r="B27" s="49"/>
      <c r="C27" s="49"/>
      <c r="D27" s="49"/>
      <c r="E27" s="50"/>
      <c r="F27" s="102"/>
      <c r="G27" s="70"/>
      <c r="H27" s="49"/>
      <c r="I27" s="50"/>
      <c r="J27" s="102"/>
    </row>
    <row r="28" spans="1:10" ht="27.75" thickBot="1">
      <c r="A28" s="52" t="s">
        <v>26</v>
      </c>
      <c r="B28" s="51"/>
      <c r="C28" s="51"/>
      <c r="D28" s="51"/>
      <c r="E28" s="53"/>
      <c r="F28" s="102">
        <f>F10-F26</f>
        <v>-193.58999999999992</v>
      </c>
      <c r="G28" s="71"/>
      <c r="H28" s="51"/>
      <c r="I28" s="53"/>
      <c r="J28" s="102">
        <f>J10-J26</f>
        <v>-430.55999999999995</v>
      </c>
    </row>
    <row r="29" spans="1:10" ht="27">
      <c r="A29" s="107" t="s">
        <v>22</v>
      </c>
      <c r="B29" s="108"/>
      <c r="C29" s="108"/>
      <c r="D29" s="108"/>
      <c r="E29" s="109"/>
      <c r="F29" s="110">
        <f>F25/C9</f>
        <v>1.1141176470588234</v>
      </c>
      <c r="G29" s="111"/>
      <c r="H29" s="108"/>
      <c r="I29" s="109"/>
      <c r="J29" s="110">
        <f>J25/G9</f>
        <v>3.114117647058823</v>
      </c>
    </row>
    <row r="30" spans="1:10" ht="26.25">
      <c r="A30" s="80"/>
      <c r="B30" s="24"/>
      <c r="C30" s="24"/>
      <c r="D30" s="24"/>
      <c r="E30" s="25"/>
      <c r="F30" s="98"/>
      <c r="G30" s="87"/>
      <c r="H30" s="88"/>
      <c r="I30" s="89"/>
      <c r="J30" s="98"/>
    </row>
    <row r="31" spans="1:10" ht="27" thickBot="1">
      <c r="A31" s="41"/>
      <c r="B31" s="54"/>
      <c r="C31" s="54"/>
      <c r="D31" s="54"/>
      <c r="E31" s="23"/>
      <c r="F31" s="100"/>
      <c r="G31" s="90"/>
      <c r="H31" s="91"/>
      <c r="I31" s="92"/>
      <c r="J31" s="100"/>
    </row>
    <row r="32" spans="1:10" ht="27.75" thickBot="1">
      <c r="A32" s="72"/>
      <c r="B32" s="73"/>
      <c r="C32" s="73"/>
      <c r="D32" s="73"/>
      <c r="E32" s="53"/>
      <c r="F32" s="104"/>
      <c r="G32" s="93"/>
      <c r="H32" s="88"/>
      <c r="I32" s="94"/>
      <c r="J32" s="104"/>
    </row>
    <row r="33" ht="27" customHeight="1">
      <c r="H33" s="35"/>
    </row>
    <row r="34" ht="49.5" customHeight="1">
      <c r="A34" s="38"/>
    </row>
    <row r="35" ht="27" customHeight="1"/>
    <row r="36" ht="27" customHeight="1"/>
    <row r="37" ht="27" customHeight="1"/>
  </sheetData>
  <sheetProtection/>
  <mergeCells count="25">
    <mergeCell ref="C14:D14"/>
    <mergeCell ref="G14:H14"/>
    <mergeCell ref="A4:A5"/>
    <mergeCell ref="C4:F4"/>
    <mergeCell ref="G4:J4"/>
    <mergeCell ref="C9:D9"/>
    <mergeCell ref="G9:H9"/>
    <mergeCell ref="C13:D13"/>
    <mergeCell ref="G13:H13"/>
    <mergeCell ref="C15:D15"/>
    <mergeCell ref="G15:H15"/>
    <mergeCell ref="C21:D21"/>
    <mergeCell ref="G21:H21"/>
    <mergeCell ref="C17:D17"/>
    <mergeCell ref="G17:H17"/>
    <mergeCell ref="C18:D18"/>
    <mergeCell ref="G18:H18"/>
    <mergeCell ref="C16:D16"/>
    <mergeCell ref="G16:H16"/>
    <mergeCell ref="C24:D24"/>
    <mergeCell ref="G24:H24"/>
    <mergeCell ref="C19:D19"/>
    <mergeCell ref="G19:H19"/>
    <mergeCell ref="C20:D20"/>
    <mergeCell ref="G20:H20"/>
  </mergeCells>
  <conditionalFormatting sqref="F8">
    <cfRule type="expression" priority="11" dxfId="0" stopIfTrue="1">
      <formula>IF(F8&lt;0,TRUE,FALSE)</formula>
    </cfRule>
  </conditionalFormatting>
  <conditionalFormatting sqref="J8">
    <cfRule type="expression" priority="10" dxfId="0" stopIfTrue="1">
      <formula>IF(J8&lt;0,TRUE,FALSE)</formula>
    </cfRule>
  </conditionalFormatting>
  <conditionalFormatting sqref="J28">
    <cfRule type="expression" priority="5" dxfId="0" stopIfTrue="1">
      <formula>IF(J28&lt;0,TRUE,FALSE)</formula>
    </cfRule>
  </conditionalFormatting>
  <conditionalFormatting sqref="J27">
    <cfRule type="expression" priority="4" dxfId="0" stopIfTrue="1">
      <formula>IF(J27&lt;0,TRUE,FALSE)</formula>
    </cfRule>
  </conditionalFormatting>
  <conditionalFormatting sqref="J7">
    <cfRule type="expression" priority="3" dxfId="0" stopIfTrue="1">
      <formula>IF(J7&lt;0,TRUE,FALSE)</formula>
    </cfRule>
  </conditionalFormatting>
  <conditionalFormatting sqref="F28">
    <cfRule type="expression" priority="2" dxfId="0" stopIfTrue="1">
      <formula>IF(F28&lt;0,TRUE,FALSE)</formula>
    </cfRule>
  </conditionalFormatting>
  <conditionalFormatting sqref="F27">
    <cfRule type="expression" priority="1" dxfId="0" stopIfTrue="1">
      <formula>IF(F27&lt;0,TRUE,FALSE)</formula>
    </cfRule>
  </conditionalFormatting>
  <printOptions/>
  <pageMargins left="0.75" right="0.75" top="1" bottom="1" header="0.5" footer="0.5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58.8515625" style="12" customWidth="1"/>
    <col min="2" max="18" width="13.57421875" style="12" customWidth="1"/>
    <col min="19" max="19" width="4.00390625" style="12" customWidth="1"/>
    <col min="20" max="28" width="9.140625" style="12" customWidth="1"/>
    <col min="29" max="29" width="5.140625" style="12" customWidth="1"/>
    <col min="30" max="35" width="9.140625" style="12" customWidth="1"/>
    <col min="36" max="36" width="33.140625" style="12" customWidth="1"/>
    <col min="37" max="16384" width="9.140625" style="12" customWidth="1"/>
  </cols>
  <sheetData>
    <row r="1" ht="26.25">
      <c r="A1" s="12" t="s">
        <v>33</v>
      </c>
    </row>
    <row r="3" spans="1:18" ht="27" thickBot="1">
      <c r="A3" s="127" t="s">
        <v>34</v>
      </c>
      <c r="B3" s="128"/>
      <c r="C3" s="128"/>
      <c r="D3" s="128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26.25">
      <c r="A4" s="130"/>
      <c r="B4" s="131" t="s">
        <v>13</v>
      </c>
      <c r="C4" s="132" t="s">
        <v>35</v>
      </c>
      <c r="D4" s="133"/>
      <c r="E4" s="133"/>
      <c r="F4" s="134"/>
      <c r="G4" s="135" t="s">
        <v>36</v>
      </c>
      <c r="H4" s="133"/>
      <c r="I4" s="133"/>
      <c r="J4" s="134"/>
      <c r="K4" s="135" t="s">
        <v>37</v>
      </c>
      <c r="L4" s="133"/>
      <c r="M4" s="133"/>
      <c r="N4" s="134"/>
      <c r="O4" s="135" t="s">
        <v>38</v>
      </c>
      <c r="P4" s="133"/>
      <c r="Q4" s="133"/>
      <c r="R4" s="134"/>
    </row>
    <row r="5" spans="1:18" ht="26.25">
      <c r="A5" s="136"/>
      <c r="B5" s="137" t="s">
        <v>0</v>
      </c>
      <c r="C5" s="138" t="s">
        <v>4</v>
      </c>
      <c r="D5" s="139"/>
      <c r="E5" s="140" t="s">
        <v>11</v>
      </c>
      <c r="F5" s="141" t="s">
        <v>12</v>
      </c>
      <c r="G5" s="142" t="s">
        <v>4</v>
      </c>
      <c r="H5" s="139"/>
      <c r="I5" s="140" t="s">
        <v>11</v>
      </c>
      <c r="J5" s="143" t="s">
        <v>12</v>
      </c>
      <c r="K5" s="142" t="s">
        <v>4</v>
      </c>
      <c r="L5" s="139"/>
      <c r="M5" s="140" t="s">
        <v>11</v>
      </c>
      <c r="N5" s="143" t="s">
        <v>12</v>
      </c>
      <c r="O5" s="142" t="s">
        <v>4</v>
      </c>
      <c r="P5" s="139"/>
      <c r="Q5" s="140" t="s">
        <v>11</v>
      </c>
      <c r="R5" s="143" t="s">
        <v>12</v>
      </c>
    </row>
    <row r="6" spans="1:18" ht="26.25">
      <c r="A6" s="144" t="s">
        <v>14</v>
      </c>
      <c r="B6" s="145"/>
      <c r="C6" s="146" t="s">
        <v>3</v>
      </c>
      <c r="D6" s="147"/>
      <c r="E6" s="148"/>
      <c r="F6" s="148"/>
      <c r="G6" s="149" t="s">
        <v>3</v>
      </c>
      <c r="H6" s="147"/>
      <c r="I6" s="148"/>
      <c r="J6" s="150"/>
      <c r="K6" s="149" t="s">
        <v>3</v>
      </c>
      <c r="L6" s="147"/>
      <c r="M6" s="148"/>
      <c r="N6" s="150"/>
      <c r="O6" s="149" t="s">
        <v>3</v>
      </c>
      <c r="P6" s="147"/>
      <c r="Q6" s="148"/>
      <c r="R6" s="150"/>
    </row>
    <row r="7" spans="1:18" ht="26.25">
      <c r="A7" s="151" t="s">
        <v>17</v>
      </c>
      <c r="B7" s="152" t="s">
        <v>1</v>
      </c>
      <c r="C7" s="153">
        <v>313</v>
      </c>
      <c r="D7" s="154">
        <v>1</v>
      </c>
      <c r="E7" s="155">
        <v>3.3</v>
      </c>
      <c r="F7" s="156">
        <f>C7*E7*D7</f>
        <v>1032.8999999999999</v>
      </c>
      <c r="G7" s="157">
        <v>285</v>
      </c>
      <c r="H7" s="154">
        <v>1</v>
      </c>
      <c r="I7" s="158">
        <f>E7</f>
        <v>3.3</v>
      </c>
      <c r="J7" s="159">
        <f>G7*I7*H7</f>
        <v>940.5</v>
      </c>
      <c r="K7" s="157">
        <v>298</v>
      </c>
      <c r="L7" s="154">
        <v>1</v>
      </c>
      <c r="M7" s="158">
        <f>I7</f>
        <v>3.3</v>
      </c>
      <c r="N7" s="159">
        <f>K7*M7*L7</f>
        <v>983.4</v>
      </c>
      <c r="O7" s="157">
        <v>279</v>
      </c>
      <c r="P7" s="154">
        <v>1</v>
      </c>
      <c r="Q7" s="158">
        <f>M7</f>
        <v>3.3</v>
      </c>
      <c r="R7" s="159">
        <f>O7*Q7*P7</f>
        <v>920.6999999999999</v>
      </c>
    </row>
    <row r="8" spans="1:19" ht="26.25">
      <c r="A8" s="151"/>
      <c r="B8" s="152"/>
      <c r="C8" s="160"/>
      <c r="D8" s="161"/>
      <c r="E8" s="155"/>
      <c r="F8" s="162">
        <f>E8*D8</f>
        <v>0</v>
      </c>
      <c r="G8" s="163"/>
      <c r="H8" s="161"/>
      <c r="I8" s="158"/>
      <c r="J8" s="159">
        <f>I8*H8</f>
        <v>0</v>
      </c>
      <c r="K8" s="163"/>
      <c r="L8" s="161"/>
      <c r="M8" s="158"/>
      <c r="N8" s="159">
        <f>M8*L8</f>
        <v>0</v>
      </c>
      <c r="O8" s="163"/>
      <c r="P8" s="161"/>
      <c r="Q8" s="158"/>
      <c r="R8" s="159"/>
      <c r="S8" s="36"/>
    </row>
    <row r="9" spans="1:18" ht="26.25">
      <c r="A9" s="151" t="s">
        <v>23</v>
      </c>
      <c r="B9" s="152" t="s">
        <v>18</v>
      </c>
      <c r="C9" s="246">
        <v>60</v>
      </c>
      <c r="D9" s="247"/>
      <c r="E9" s="155"/>
      <c r="F9" s="156">
        <f>C9*E9</f>
        <v>0</v>
      </c>
      <c r="G9" s="248">
        <v>57</v>
      </c>
      <c r="H9" s="247"/>
      <c r="I9" s="158"/>
      <c r="J9" s="167">
        <f>I9*G9</f>
        <v>0</v>
      </c>
      <c r="K9" s="248">
        <v>57</v>
      </c>
      <c r="L9" s="247"/>
      <c r="M9" s="158"/>
      <c r="N9" s="167">
        <f>M9*K9</f>
        <v>0</v>
      </c>
      <c r="O9" s="248">
        <v>57</v>
      </c>
      <c r="P9" s="247"/>
      <c r="Q9" s="158">
        <f>M9</f>
        <v>0</v>
      </c>
      <c r="R9" s="167">
        <f>Q9*O9</f>
        <v>0</v>
      </c>
    </row>
    <row r="10" spans="1:18" ht="27" thickBot="1">
      <c r="A10" s="168" t="s">
        <v>5</v>
      </c>
      <c r="B10" s="169"/>
      <c r="C10" s="170"/>
      <c r="D10" s="170"/>
      <c r="E10" s="171"/>
      <c r="F10" s="172">
        <f>SUM(F7:F9)</f>
        <v>1032.8999999999999</v>
      </c>
      <c r="G10" s="173"/>
      <c r="H10" s="170"/>
      <c r="I10" s="171"/>
      <c r="J10" s="172">
        <f>SUM(J7:J9)</f>
        <v>940.5</v>
      </c>
      <c r="K10" s="173"/>
      <c r="L10" s="170"/>
      <c r="M10" s="171"/>
      <c r="N10" s="172">
        <f>SUM(N7:N9)</f>
        <v>983.4</v>
      </c>
      <c r="O10" s="173"/>
      <c r="P10" s="170"/>
      <c r="Q10" s="171"/>
      <c r="R10" s="172">
        <f>SUM(R7:R9)</f>
        <v>920.6999999999999</v>
      </c>
    </row>
    <row r="11" spans="1:18" ht="26.25">
      <c r="A11" s="174" t="s">
        <v>7</v>
      </c>
      <c r="B11" s="175"/>
      <c r="C11" s="176"/>
      <c r="D11" s="177"/>
      <c r="E11" s="178"/>
      <c r="F11" s="179"/>
      <c r="G11" s="180"/>
      <c r="H11" s="177"/>
      <c r="I11" s="178"/>
      <c r="J11" s="181"/>
      <c r="K11" s="180"/>
      <c r="L11" s="177"/>
      <c r="M11" s="178"/>
      <c r="N11" s="181"/>
      <c r="O11" s="180"/>
      <c r="P11" s="177"/>
      <c r="Q11" s="178"/>
      <c r="R11" s="181"/>
    </row>
    <row r="12" spans="1:18" ht="26.25">
      <c r="A12" s="174" t="s">
        <v>6</v>
      </c>
      <c r="B12" s="182"/>
      <c r="C12" s="176"/>
      <c r="D12" s="177"/>
      <c r="E12" s="178"/>
      <c r="F12" s="179"/>
      <c r="G12" s="180"/>
      <c r="H12" s="177"/>
      <c r="I12" s="178"/>
      <c r="J12" s="181"/>
      <c r="K12" s="180"/>
      <c r="L12" s="177"/>
      <c r="M12" s="178"/>
      <c r="N12" s="181"/>
      <c r="O12" s="180"/>
      <c r="P12" s="177"/>
      <c r="Q12" s="178"/>
      <c r="R12" s="181"/>
    </row>
    <row r="13" spans="1:18" ht="26.25">
      <c r="A13" s="151" t="s">
        <v>39</v>
      </c>
      <c r="B13" s="182" t="s">
        <v>1</v>
      </c>
      <c r="C13" s="183">
        <v>230</v>
      </c>
      <c r="D13" s="184"/>
      <c r="E13" s="185">
        <v>0.255</v>
      </c>
      <c r="F13" s="155">
        <f aca="true" t="shared" si="0" ref="F13:F21">C13*E13</f>
        <v>58.65</v>
      </c>
      <c r="G13" s="186">
        <v>0</v>
      </c>
      <c r="H13" s="184"/>
      <c r="I13" s="185">
        <f>E13</f>
        <v>0.255</v>
      </c>
      <c r="J13" s="187">
        <f aca="true" t="shared" si="1" ref="J13:J21">G13*I13</f>
        <v>0</v>
      </c>
      <c r="K13" s="186">
        <v>142.5</v>
      </c>
      <c r="L13" s="184"/>
      <c r="M13" s="185">
        <f>I13</f>
        <v>0.255</v>
      </c>
      <c r="N13" s="187">
        <f aca="true" t="shared" si="2" ref="N13:N21">K13*M13</f>
        <v>36.3375</v>
      </c>
      <c r="O13" s="186">
        <v>0</v>
      </c>
      <c r="P13" s="184"/>
      <c r="Q13" s="185">
        <f>M13</f>
        <v>0.255</v>
      </c>
      <c r="R13" s="187">
        <f aca="true" t="shared" si="3" ref="R13:R21">O13*Q13</f>
        <v>0</v>
      </c>
    </row>
    <row r="14" spans="1:18" ht="26.25">
      <c r="A14" s="151"/>
      <c r="B14" s="152"/>
      <c r="C14" s="183"/>
      <c r="D14" s="184"/>
      <c r="E14" s="185"/>
      <c r="F14" s="155">
        <f t="shared" si="0"/>
        <v>0</v>
      </c>
      <c r="G14" s="186"/>
      <c r="H14" s="184"/>
      <c r="I14" s="185"/>
      <c r="J14" s="187">
        <f t="shared" si="1"/>
        <v>0</v>
      </c>
      <c r="K14" s="186"/>
      <c r="L14" s="184"/>
      <c r="M14" s="185">
        <f aca="true" t="shared" si="4" ref="M14:M21">I14</f>
        <v>0</v>
      </c>
      <c r="N14" s="187">
        <f t="shared" si="2"/>
        <v>0</v>
      </c>
      <c r="O14" s="186"/>
      <c r="P14" s="184"/>
      <c r="Q14" s="185">
        <f>M14</f>
        <v>0</v>
      </c>
      <c r="R14" s="187">
        <f t="shared" si="3"/>
        <v>0</v>
      </c>
    </row>
    <row r="15" spans="1:18" ht="26.25">
      <c r="A15" s="151" t="s">
        <v>40</v>
      </c>
      <c r="B15" s="152" t="s">
        <v>1</v>
      </c>
      <c r="C15" s="183">
        <v>660</v>
      </c>
      <c r="D15" s="184"/>
      <c r="E15" s="185">
        <v>0.02</v>
      </c>
      <c r="F15" s="155">
        <f t="shared" si="0"/>
        <v>13.200000000000001</v>
      </c>
      <c r="G15" s="186">
        <v>1026</v>
      </c>
      <c r="H15" s="184"/>
      <c r="I15" s="185">
        <f>E15</f>
        <v>0.02</v>
      </c>
      <c r="J15" s="187">
        <f t="shared" si="1"/>
        <v>20.52</v>
      </c>
      <c r="K15" s="186">
        <v>912</v>
      </c>
      <c r="L15" s="184"/>
      <c r="M15" s="185">
        <f t="shared" si="4"/>
        <v>0.02</v>
      </c>
      <c r="N15" s="187">
        <f t="shared" si="2"/>
        <v>18.240000000000002</v>
      </c>
      <c r="O15" s="186">
        <v>912</v>
      </c>
      <c r="P15" s="184"/>
      <c r="Q15" s="185">
        <f>M15</f>
        <v>0.02</v>
      </c>
      <c r="R15" s="187">
        <f t="shared" si="3"/>
        <v>18.240000000000002</v>
      </c>
    </row>
    <row r="16" spans="1:18" ht="26.25">
      <c r="A16" s="151" t="s">
        <v>10</v>
      </c>
      <c r="B16" s="152" t="s">
        <v>1</v>
      </c>
      <c r="C16" s="183">
        <v>1800</v>
      </c>
      <c r="D16" s="184"/>
      <c r="E16" s="185">
        <v>0.004</v>
      </c>
      <c r="F16" s="155">
        <f t="shared" si="0"/>
        <v>7.2</v>
      </c>
      <c r="G16" s="186">
        <v>1710</v>
      </c>
      <c r="H16" s="184"/>
      <c r="I16" s="185">
        <f>E16</f>
        <v>0.004</v>
      </c>
      <c r="J16" s="187">
        <f t="shared" si="1"/>
        <v>6.84</v>
      </c>
      <c r="K16" s="186">
        <v>1710</v>
      </c>
      <c r="L16" s="184"/>
      <c r="M16" s="185">
        <f t="shared" si="4"/>
        <v>0.004</v>
      </c>
      <c r="N16" s="187">
        <f t="shared" si="2"/>
        <v>6.84</v>
      </c>
      <c r="O16" s="186">
        <v>1710</v>
      </c>
      <c r="P16" s="184"/>
      <c r="Q16" s="185">
        <f>M16</f>
        <v>0.004</v>
      </c>
      <c r="R16" s="187">
        <f t="shared" si="3"/>
        <v>6.84</v>
      </c>
    </row>
    <row r="17" spans="1:18" ht="26.25">
      <c r="A17" s="151" t="s">
        <v>20</v>
      </c>
      <c r="B17" s="152" t="s">
        <v>1</v>
      </c>
      <c r="C17" s="183"/>
      <c r="D17" s="184"/>
      <c r="E17" s="155"/>
      <c r="F17" s="155"/>
      <c r="G17" s="186">
        <v>85.5</v>
      </c>
      <c r="H17" s="184"/>
      <c r="I17" s="185">
        <f>E17</f>
        <v>0</v>
      </c>
      <c r="J17" s="187">
        <f t="shared" si="1"/>
        <v>0</v>
      </c>
      <c r="K17" s="186"/>
      <c r="L17" s="184"/>
      <c r="M17" s="185"/>
      <c r="N17" s="187"/>
      <c r="O17" s="186">
        <v>142.5</v>
      </c>
      <c r="P17" s="184"/>
      <c r="Q17" s="185">
        <f>I17</f>
        <v>0</v>
      </c>
      <c r="R17" s="187">
        <f t="shared" si="3"/>
        <v>0</v>
      </c>
    </row>
    <row r="18" spans="1:18" ht="26.25">
      <c r="A18" s="151" t="s">
        <v>9</v>
      </c>
      <c r="B18" s="152" t="s">
        <v>1</v>
      </c>
      <c r="C18" s="183">
        <v>6</v>
      </c>
      <c r="D18" s="184"/>
      <c r="E18" s="155">
        <v>1.8</v>
      </c>
      <c r="F18" s="155">
        <f t="shared" si="0"/>
        <v>10.8</v>
      </c>
      <c r="G18" s="186">
        <v>5.7</v>
      </c>
      <c r="H18" s="184"/>
      <c r="I18" s="185">
        <f>E18</f>
        <v>1.8</v>
      </c>
      <c r="J18" s="187">
        <f t="shared" si="1"/>
        <v>10.26</v>
      </c>
      <c r="K18" s="186">
        <v>5.7</v>
      </c>
      <c r="L18" s="184"/>
      <c r="M18" s="185">
        <f t="shared" si="4"/>
        <v>1.8</v>
      </c>
      <c r="N18" s="187">
        <f t="shared" si="2"/>
        <v>10.26</v>
      </c>
      <c r="O18" s="186">
        <v>5.7</v>
      </c>
      <c r="P18" s="184"/>
      <c r="Q18" s="185">
        <f>M18</f>
        <v>1.8</v>
      </c>
      <c r="R18" s="187">
        <f t="shared" si="3"/>
        <v>10.26</v>
      </c>
    </row>
    <row r="19" spans="1:18" ht="26.25">
      <c r="A19" s="151" t="s">
        <v>27</v>
      </c>
      <c r="B19" s="188" t="s">
        <v>1</v>
      </c>
      <c r="C19" s="183"/>
      <c r="D19" s="184"/>
      <c r="E19" s="155"/>
      <c r="F19" s="155"/>
      <c r="G19" s="189">
        <v>5.7</v>
      </c>
      <c r="H19" s="190"/>
      <c r="I19" s="155">
        <v>2</v>
      </c>
      <c r="J19" s="187">
        <f t="shared" si="1"/>
        <v>11.4</v>
      </c>
      <c r="K19" s="186"/>
      <c r="L19" s="184"/>
      <c r="M19" s="185"/>
      <c r="N19" s="187"/>
      <c r="O19" s="186"/>
      <c r="P19" s="184"/>
      <c r="Q19" s="185"/>
      <c r="R19" s="187"/>
    </row>
    <row r="20" spans="1:18" ht="26.25">
      <c r="A20" s="105"/>
      <c r="B20" s="66"/>
      <c r="C20" s="113"/>
      <c r="D20" s="114"/>
      <c r="E20" s="15"/>
      <c r="F20" s="8"/>
      <c r="G20" s="115"/>
      <c r="H20" s="114"/>
      <c r="I20" s="15"/>
      <c r="J20" s="28"/>
      <c r="K20" s="115"/>
      <c r="L20" s="114"/>
      <c r="M20" s="64"/>
      <c r="N20" s="28"/>
      <c r="O20" s="115"/>
      <c r="P20" s="114"/>
      <c r="Q20" s="15"/>
      <c r="R20" s="28"/>
    </row>
    <row r="21" spans="1:18" ht="26.25">
      <c r="A21" s="249" t="s">
        <v>19</v>
      </c>
      <c r="B21" s="250" t="s">
        <v>1</v>
      </c>
      <c r="C21" s="251">
        <v>522</v>
      </c>
      <c r="D21" s="252"/>
      <c r="E21" s="253">
        <v>1.95</v>
      </c>
      <c r="F21" s="254">
        <f t="shared" si="0"/>
        <v>1017.9</v>
      </c>
      <c r="G21" s="255">
        <v>502</v>
      </c>
      <c r="H21" s="252"/>
      <c r="I21" s="253">
        <v>1.95</v>
      </c>
      <c r="J21" s="256">
        <f t="shared" si="1"/>
        <v>978.9</v>
      </c>
      <c r="K21" s="255">
        <v>511</v>
      </c>
      <c r="L21" s="252"/>
      <c r="M21" s="257">
        <f t="shared" si="4"/>
        <v>1.95</v>
      </c>
      <c r="N21" s="256">
        <f t="shared" si="2"/>
        <v>996.4499999999999</v>
      </c>
      <c r="O21" s="255">
        <v>513</v>
      </c>
      <c r="P21" s="252"/>
      <c r="Q21" s="253">
        <f>M21</f>
        <v>1.95</v>
      </c>
      <c r="R21" s="28">
        <f t="shared" si="3"/>
        <v>1000.35</v>
      </c>
    </row>
    <row r="22" spans="1:18" ht="26.25">
      <c r="A22" s="258" t="s">
        <v>21</v>
      </c>
      <c r="B22" s="259"/>
      <c r="C22" s="258"/>
      <c r="D22" s="260"/>
      <c r="E22" s="261"/>
      <c r="F22" s="262">
        <f>SUM(F13:F21)</f>
        <v>1107.75</v>
      </c>
      <c r="G22" s="263"/>
      <c r="H22" s="260"/>
      <c r="I22" s="261"/>
      <c r="J22" s="264">
        <f>SUM(J13:J21)</f>
        <v>1027.92</v>
      </c>
      <c r="K22" s="263"/>
      <c r="L22" s="260"/>
      <c r="M22" s="261"/>
      <c r="N22" s="264">
        <f>SUM(N13:N21)</f>
        <v>1068.1275</v>
      </c>
      <c r="O22" s="263"/>
      <c r="P22" s="260"/>
      <c r="Q22" s="261"/>
      <c r="R22" s="103">
        <f>SUM(R13:R21)</f>
        <v>1035.69</v>
      </c>
    </row>
    <row r="23" spans="1:18" ht="26.25">
      <c r="A23" s="265" t="s">
        <v>8</v>
      </c>
      <c r="B23" s="266"/>
      <c r="C23" s="267"/>
      <c r="D23" s="268"/>
      <c r="E23" s="269"/>
      <c r="F23" s="270"/>
      <c r="G23" s="271"/>
      <c r="H23" s="268"/>
      <c r="I23" s="269"/>
      <c r="J23" s="272"/>
      <c r="K23" s="271"/>
      <c r="L23" s="268"/>
      <c r="M23" s="269"/>
      <c r="N23" s="272"/>
      <c r="O23" s="271"/>
      <c r="P23" s="268"/>
      <c r="Q23" s="269"/>
      <c r="R23" s="98"/>
    </row>
    <row r="24" spans="1:18" ht="26.25">
      <c r="A24" s="273" t="s">
        <v>16</v>
      </c>
      <c r="B24" s="274" t="s">
        <v>2</v>
      </c>
      <c r="C24" s="251">
        <v>8</v>
      </c>
      <c r="D24" s="252"/>
      <c r="E24" s="254">
        <v>6.92</v>
      </c>
      <c r="F24" s="275">
        <f>C24*E24</f>
        <v>55.36</v>
      </c>
      <c r="G24" s="255">
        <v>8</v>
      </c>
      <c r="H24" s="252"/>
      <c r="I24" s="254">
        <v>6.92</v>
      </c>
      <c r="J24" s="275">
        <f>G24*I24</f>
        <v>55.36</v>
      </c>
      <c r="K24" s="255">
        <v>8</v>
      </c>
      <c r="L24" s="252"/>
      <c r="M24" s="254">
        <v>6.92</v>
      </c>
      <c r="N24" s="275">
        <f>K24*M24</f>
        <v>55.36</v>
      </c>
      <c r="O24" s="255">
        <v>8</v>
      </c>
      <c r="P24" s="252"/>
      <c r="Q24" s="254">
        <v>6.92</v>
      </c>
      <c r="R24" s="101">
        <f>O24*Q24</f>
        <v>55.36</v>
      </c>
    </row>
    <row r="25" spans="1:18" ht="27">
      <c r="A25" s="258" t="s">
        <v>46</v>
      </c>
      <c r="B25" s="276"/>
      <c r="C25" s="260"/>
      <c r="D25" s="260"/>
      <c r="E25" s="261"/>
      <c r="F25" s="277">
        <f>F13+F14+F15+F16+F18+F24</f>
        <v>145.20999999999998</v>
      </c>
      <c r="G25" s="263"/>
      <c r="H25" s="260"/>
      <c r="I25" s="261"/>
      <c r="J25" s="277">
        <f>J13+J14+J15+J16+J18+J24+J17+J19</f>
        <v>104.38</v>
      </c>
      <c r="K25" s="263"/>
      <c r="L25" s="260"/>
      <c r="M25" s="261"/>
      <c r="N25" s="277">
        <f>N13+N14+N15+N16+N18+N24+N17+N19</f>
        <v>127.03750000000001</v>
      </c>
      <c r="O25" s="263"/>
      <c r="P25" s="260"/>
      <c r="Q25" s="261"/>
      <c r="R25" s="106">
        <f>R13+R14+R15+R16+R18+R24+R17+R19</f>
        <v>90.7</v>
      </c>
    </row>
    <row r="26" spans="1:18" ht="27" thickBot="1">
      <c r="A26" s="278" t="s">
        <v>47</v>
      </c>
      <c r="B26" s="279"/>
      <c r="C26" s="280"/>
      <c r="D26" s="280"/>
      <c r="E26" s="281"/>
      <c r="F26" s="272">
        <f>F21+F25</f>
        <v>1163.11</v>
      </c>
      <c r="G26" s="282"/>
      <c r="H26" s="283"/>
      <c r="I26" s="284"/>
      <c r="J26" s="272">
        <f>J22+J25</f>
        <v>1132.3000000000002</v>
      </c>
      <c r="K26" s="282"/>
      <c r="L26" s="283"/>
      <c r="M26" s="284"/>
      <c r="N26" s="272">
        <f>N22+N25</f>
        <v>1195.165</v>
      </c>
      <c r="O26" s="282"/>
      <c r="P26" s="283"/>
      <c r="Q26" s="284"/>
      <c r="R26" s="98">
        <f>R22+R25</f>
        <v>1126.39</v>
      </c>
    </row>
    <row r="27" spans="1:18" ht="27.75" thickBot="1">
      <c r="A27" s="285"/>
      <c r="B27" s="286"/>
      <c r="C27" s="286"/>
      <c r="D27" s="286"/>
      <c r="E27" s="287"/>
      <c r="F27" s="288"/>
      <c r="G27" s="289"/>
      <c r="H27" s="286"/>
      <c r="I27" s="287"/>
      <c r="J27" s="288"/>
      <c r="K27" s="289"/>
      <c r="L27" s="286"/>
      <c r="M27" s="287"/>
      <c r="N27" s="288"/>
      <c r="O27" s="289"/>
      <c r="P27" s="286"/>
      <c r="Q27" s="287"/>
      <c r="R27" s="102"/>
    </row>
    <row r="28" spans="1:18" ht="27.75" thickBot="1">
      <c r="A28" s="290" t="s">
        <v>26</v>
      </c>
      <c r="B28" s="291"/>
      <c r="C28" s="291"/>
      <c r="D28" s="291"/>
      <c r="E28" s="292"/>
      <c r="F28" s="288">
        <f>F10-F26</f>
        <v>-130.21000000000004</v>
      </c>
      <c r="G28" s="293"/>
      <c r="H28" s="291"/>
      <c r="I28" s="292"/>
      <c r="J28" s="288">
        <f>J10-J26</f>
        <v>-191.80000000000018</v>
      </c>
      <c r="K28" s="293"/>
      <c r="L28" s="291"/>
      <c r="M28" s="292"/>
      <c r="N28" s="288">
        <f>N10-N26</f>
        <v>-211.765</v>
      </c>
      <c r="O28" s="293"/>
      <c r="P28" s="291"/>
      <c r="Q28" s="292"/>
      <c r="R28" s="102">
        <f>R10-R26</f>
        <v>-205.69000000000017</v>
      </c>
    </row>
    <row r="29" spans="1:18" ht="26.25">
      <c r="A29" s="294" t="s">
        <v>22</v>
      </c>
      <c r="B29" s="295"/>
      <c r="C29" s="295"/>
      <c r="D29" s="295"/>
      <c r="E29" s="296"/>
      <c r="F29" s="297">
        <f>F25/C9</f>
        <v>2.4201666666666664</v>
      </c>
      <c r="G29" s="298"/>
      <c r="H29" s="295"/>
      <c r="I29" s="296"/>
      <c r="J29" s="297">
        <f>J25/G9</f>
        <v>1.8312280701754384</v>
      </c>
      <c r="K29" s="298"/>
      <c r="L29" s="295"/>
      <c r="M29" s="296"/>
      <c r="N29" s="297">
        <f>N25/K9</f>
        <v>2.2287280701754386</v>
      </c>
      <c r="O29" s="298"/>
      <c r="P29" s="295"/>
      <c r="Q29" s="296"/>
      <c r="R29" s="110">
        <f>R25/O9</f>
        <v>1.5912280701754387</v>
      </c>
    </row>
    <row r="30" spans="1:18" ht="26.25">
      <c r="A30" s="273"/>
      <c r="B30" s="280"/>
      <c r="C30" s="280"/>
      <c r="D30" s="280"/>
      <c r="E30" s="281"/>
      <c r="F30" s="272"/>
      <c r="G30" s="299"/>
      <c r="H30" s="300"/>
      <c r="I30" s="301"/>
      <c r="J30" s="272"/>
      <c r="K30" s="299"/>
      <c r="L30" s="300"/>
      <c r="M30" s="301"/>
      <c r="N30" s="272"/>
      <c r="O30" s="299"/>
      <c r="P30" s="300"/>
      <c r="Q30" s="301"/>
      <c r="R30" s="98"/>
    </row>
    <row r="31" spans="1:18" ht="27" thickBot="1">
      <c r="A31" s="302"/>
      <c r="B31" s="303"/>
      <c r="C31" s="303"/>
      <c r="D31" s="303"/>
      <c r="E31" s="304"/>
      <c r="F31" s="305"/>
      <c r="G31" s="306"/>
      <c r="H31" s="307"/>
      <c r="I31" s="308"/>
      <c r="J31" s="305"/>
      <c r="K31" s="306"/>
      <c r="L31" s="307"/>
      <c r="M31" s="308"/>
      <c r="N31" s="305"/>
      <c r="O31" s="306"/>
      <c r="P31" s="307"/>
      <c r="Q31" s="308"/>
      <c r="R31" s="100"/>
    </row>
    <row r="32" spans="1:18" ht="27.75" thickBot="1">
      <c r="A32" s="72"/>
      <c r="B32" s="73"/>
      <c r="C32" s="73"/>
      <c r="D32" s="73"/>
      <c r="E32" s="53"/>
      <c r="F32" s="104"/>
      <c r="G32" s="93"/>
      <c r="H32" s="88"/>
      <c r="I32" s="94"/>
      <c r="J32" s="104"/>
      <c r="K32" s="93"/>
      <c r="L32" s="88"/>
      <c r="M32" s="94"/>
      <c r="N32" s="104"/>
      <c r="O32" s="93"/>
      <c r="P32" s="88"/>
      <c r="Q32" s="94"/>
      <c r="R32" s="104"/>
    </row>
    <row r="33" spans="8:16" ht="26.25">
      <c r="H33" s="35"/>
      <c r="L33" s="35"/>
      <c r="P33" s="35"/>
    </row>
    <row r="34" ht="26.25">
      <c r="A34" s="38"/>
    </row>
  </sheetData>
  <sheetProtection/>
  <mergeCells count="49">
    <mergeCell ref="C21:D21"/>
    <mergeCell ref="G21:H21"/>
    <mergeCell ref="K21:L21"/>
    <mergeCell ref="O21:P21"/>
    <mergeCell ref="C24:D24"/>
    <mergeCell ref="G24:H24"/>
    <mergeCell ref="K24:L24"/>
    <mergeCell ref="O24:P24"/>
    <mergeCell ref="C19:D19"/>
    <mergeCell ref="G19:H19"/>
    <mergeCell ref="K19:L19"/>
    <mergeCell ref="O19:P19"/>
    <mergeCell ref="C20:D20"/>
    <mergeCell ref="G20:H20"/>
    <mergeCell ref="K20:L20"/>
    <mergeCell ref="O20:P20"/>
    <mergeCell ref="C17:D17"/>
    <mergeCell ref="G17:H17"/>
    <mergeCell ref="K17:L17"/>
    <mergeCell ref="O17:P17"/>
    <mergeCell ref="C18:D18"/>
    <mergeCell ref="G18:H18"/>
    <mergeCell ref="K18:L18"/>
    <mergeCell ref="O18:P18"/>
    <mergeCell ref="C15:D15"/>
    <mergeCell ref="G15:H15"/>
    <mergeCell ref="K15:L15"/>
    <mergeCell ref="O15:P15"/>
    <mergeCell ref="C16:D16"/>
    <mergeCell ref="G16:H16"/>
    <mergeCell ref="K16:L16"/>
    <mergeCell ref="O16:P16"/>
    <mergeCell ref="C13:D13"/>
    <mergeCell ref="G13:H13"/>
    <mergeCell ref="K13:L13"/>
    <mergeCell ref="O13:P13"/>
    <mergeCell ref="C14:D14"/>
    <mergeCell ref="G14:H14"/>
    <mergeCell ref="K14:L14"/>
    <mergeCell ref="O14:P14"/>
    <mergeCell ref="A4:A5"/>
    <mergeCell ref="C4:F4"/>
    <mergeCell ref="G4:J4"/>
    <mergeCell ref="K4:N4"/>
    <mergeCell ref="O4:R4"/>
    <mergeCell ref="C9:D9"/>
    <mergeCell ref="G9:H9"/>
    <mergeCell ref="K9:L9"/>
    <mergeCell ref="O9:P9"/>
  </mergeCells>
  <conditionalFormatting sqref="F8">
    <cfRule type="expression" priority="7" dxfId="0" stopIfTrue="1">
      <formula>IF(F8&lt;0,TRUE,FALSE)</formula>
    </cfRule>
  </conditionalFormatting>
  <conditionalFormatting sqref="J8 N8 R8">
    <cfRule type="expression" priority="6" dxfId="0" stopIfTrue="1">
      <formula>IF(J8&lt;0,TRUE,FALSE)</formula>
    </cfRule>
  </conditionalFormatting>
  <conditionalFormatting sqref="J28 N28 R28">
    <cfRule type="expression" priority="5" dxfId="0" stopIfTrue="1">
      <formula>IF(J28&lt;0,TRUE,FALSE)</formula>
    </cfRule>
  </conditionalFormatting>
  <conditionalFormatting sqref="J27 N27 R27">
    <cfRule type="expression" priority="4" dxfId="0" stopIfTrue="1">
      <formula>IF(J27&lt;0,TRUE,FALSE)</formula>
    </cfRule>
  </conditionalFormatting>
  <conditionalFormatting sqref="J7 N7 R7">
    <cfRule type="expression" priority="3" dxfId="0" stopIfTrue="1">
      <formula>IF(J7&lt;0,TRUE,FALSE)</formula>
    </cfRule>
  </conditionalFormatting>
  <conditionalFormatting sqref="F28">
    <cfRule type="expression" priority="2" dxfId="0" stopIfTrue="1">
      <formula>IF(F28&lt;0,TRUE,FALSE)</formula>
    </cfRule>
  </conditionalFormatting>
  <conditionalFormatting sqref="F27">
    <cfRule type="expression" priority="1" dxfId="0" stopIfTrue="1">
      <formula>IF(F27&lt;0,TRUE,FALSE)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C15" sqref="C15:D15"/>
    </sheetView>
  </sheetViews>
  <sheetFormatPr defaultColWidth="9.140625" defaultRowHeight="12.75"/>
  <cols>
    <col min="1" max="1" width="58.140625" style="12" customWidth="1"/>
    <col min="2" max="14" width="14.57421875" style="12" customWidth="1"/>
    <col min="15" max="15" width="4.00390625" style="12" customWidth="1"/>
    <col min="16" max="24" width="9.140625" style="12" customWidth="1"/>
    <col min="25" max="25" width="5.140625" style="12" customWidth="1"/>
    <col min="26" max="31" width="9.140625" style="12" customWidth="1"/>
    <col min="32" max="32" width="33.140625" style="12" customWidth="1"/>
    <col min="33" max="16384" width="9.140625" style="12" customWidth="1"/>
  </cols>
  <sheetData>
    <row r="1" spans="1:14" ht="26.25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26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7" thickBot="1">
      <c r="A3" s="127" t="s">
        <v>42</v>
      </c>
      <c r="B3" s="128"/>
      <c r="C3" s="128"/>
      <c r="D3" s="128"/>
      <c r="E3" s="128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6.25">
      <c r="A4" s="130"/>
      <c r="B4" s="131" t="s">
        <v>13</v>
      </c>
      <c r="C4" s="132" t="s">
        <v>35</v>
      </c>
      <c r="D4" s="133"/>
      <c r="E4" s="133"/>
      <c r="F4" s="134"/>
      <c r="G4" s="135" t="s">
        <v>36</v>
      </c>
      <c r="H4" s="133"/>
      <c r="I4" s="133"/>
      <c r="J4" s="134"/>
      <c r="K4" s="135" t="s">
        <v>37</v>
      </c>
      <c r="L4" s="133"/>
      <c r="M4" s="133"/>
      <c r="N4" s="134"/>
    </row>
    <row r="5" spans="1:14" ht="26.25">
      <c r="A5" s="136"/>
      <c r="B5" s="137" t="s">
        <v>0</v>
      </c>
      <c r="C5" s="138" t="s">
        <v>4</v>
      </c>
      <c r="D5" s="139"/>
      <c r="E5" s="140" t="s">
        <v>11</v>
      </c>
      <c r="F5" s="141" t="s">
        <v>12</v>
      </c>
      <c r="G5" s="142" t="s">
        <v>4</v>
      </c>
      <c r="H5" s="139"/>
      <c r="I5" s="140" t="s">
        <v>11</v>
      </c>
      <c r="J5" s="143" t="s">
        <v>12</v>
      </c>
      <c r="K5" s="142" t="s">
        <v>4</v>
      </c>
      <c r="L5" s="139"/>
      <c r="M5" s="140" t="s">
        <v>11</v>
      </c>
      <c r="N5" s="143" t="s">
        <v>12</v>
      </c>
    </row>
    <row r="6" spans="1:14" ht="26.25">
      <c r="A6" s="144" t="s">
        <v>14</v>
      </c>
      <c r="B6" s="145"/>
      <c r="C6" s="146" t="s">
        <v>3</v>
      </c>
      <c r="D6" s="147"/>
      <c r="E6" s="148"/>
      <c r="F6" s="148"/>
      <c r="G6" s="149" t="s">
        <v>3</v>
      </c>
      <c r="H6" s="147"/>
      <c r="I6" s="148"/>
      <c r="J6" s="150"/>
      <c r="K6" s="149" t="s">
        <v>3</v>
      </c>
      <c r="L6" s="147"/>
      <c r="M6" s="148"/>
      <c r="N6" s="150"/>
    </row>
    <row r="7" spans="1:14" ht="26.25">
      <c r="A7" s="151" t="s">
        <v>17</v>
      </c>
      <c r="B7" s="152" t="s">
        <v>1</v>
      </c>
      <c r="C7" s="153">
        <v>304</v>
      </c>
      <c r="D7" s="154">
        <v>1</v>
      </c>
      <c r="E7" s="155">
        <v>3.7</v>
      </c>
      <c r="F7" s="156">
        <f>C7*E7*D7</f>
        <v>1124.8</v>
      </c>
      <c r="G7" s="157">
        <v>256</v>
      </c>
      <c r="H7" s="154">
        <v>1</v>
      </c>
      <c r="I7" s="158">
        <v>3.7</v>
      </c>
      <c r="J7" s="159">
        <f>G7*I7*H7</f>
        <v>947.2</v>
      </c>
      <c r="K7" s="157">
        <v>256</v>
      </c>
      <c r="L7" s="154">
        <v>1</v>
      </c>
      <c r="M7" s="158">
        <f>I7</f>
        <v>3.7</v>
      </c>
      <c r="N7" s="159">
        <f>K7*M7*L7</f>
        <v>947.2</v>
      </c>
    </row>
    <row r="8" spans="1:15" ht="26.25">
      <c r="A8" s="151"/>
      <c r="B8" s="152"/>
      <c r="C8" s="160"/>
      <c r="D8" s="161"/>
      <c r="E8" s="155"/>
      <c r="F8" s="162">
        <f>E8*D8</f>
        <v>0</v>
      </c>
      <c r="G8" s="163"/>
      <c r="H8" s="161"/>
      <c r="I8" s="158"/>
      <c r="J8" s="159">
        <f>I8*H8</f>
        <v>0</v>
      </c>
      <c r="K8" s="163"/>
      <c r="L8" s="161"/>
      <c r="M8" s="158"/>
      <c r="N8" s="159">
        <f>M8*L8</f>
        <v>0</v>
      </c>
      <c r="O8" s="36"/>
    </row>
    <row r="9" spans="1:14" ht="26.25">
      <c r="A9" s="151" t="s">
        <v>23</v>
      </c>
      <c r="B9" s="152" t="s">
        <v>18</v>
      </c>
      <c r="C9" s="164">
        <v>64</v>
      </c>
      <c r="D9" s="165"/>
      <c r="E9" s="155"/>
      <c r="F9" s="156">
        <f>C9*E9</f>
        <v>0</v>
      </c>
      <c r="G9" s="166">
        <v>64</v>
      </c>
      <c r="H9" s="165"/>
      <c r="I9" s="158"/>
      <c r="J9" s="167">
        <f>I9*G9</f>
        <v>0</v>
      </c>
      <c r="K9" s="166">
        <v>64</v>
      </c>
      <c r="L9" s="165"/>
      <c r="M9" s="158"/>
      <c r="N9" s="167">
        <f>M9*K9</f>
        <v>0</v>
      </c>
    </row>
    <row r="10" spans="1:14" ht="27" thickBot="1">
      <c r="A10" s="168" t="s">
        <v>5</v>
      </c>
      <c r="B10" s="169"/>
      <c r="C10" s="170"/>
      <c r="D10" s="170"/>
      <c r="E10" s="171"/>
      <c r="F10" s="172">
        <f>SUM(F7:F9)</f>
        <v>1124.8</v>
      </c>
      <c r="G10" s="173"/>
      <c r="H10" s="170"/>
      <c r="I10" s="171"/>
      <c r="J10" s="172">
        <f>SUM(J7:J9)</f>
        <v>947.2</v>
      </c>
      <c r="K10" s="173"/>
      <c r="L10" s="170"/>
      <c r="M10" s="171"/>
      <c r="N10" s="172">
        <f>SUM(N7:N9)</f>
        <v>947.2</v>
      </c>
    </row>
    <row r="11" spans="1:14" ht="26.25">
      <c r="A11" s="174" t="s">
        <v>7</v>
      </c>
      <c r="B11" s="175"/>
      <c r="C11" s="176"/>
      <c r="D11" s="177"/>
      <c r="E11" s="178"/>
      <c r="F11" s="179"/>
      <c r="G11" s="180"/>
      <c r="H11" s="177"/>
      <c r="I11" s="178"/>
      <c r="J11" s="181"/>
      <c r="K11" s="180"/>
      <c r="L11" s="177"/>
      <c r="M11" s="178"/>
      <c r="N11" s="181"/>
    </row>
    <row r="12" spans="1:14" ht="26.25">
      <c r="A12" s="174" t="s">
        <v>6</v>
      </c>
      <c r="B12" s="182"/>
      <c r="C12" s="176"/>
      <c r="D12" s="177"/>
      <c r="E12" s="178"/>
      <c r="F12" s="179"/>
      <c r="G12" s="180"/>
      <c r="H12" s="177"/>
      <c r="I12" s="178"/>
      <c r="J12" s="181"/>
      <c r="K12" s="180"/>
      <c r="L12" s="177"/>
      <c r="M12" s="178"/>
      <c r="N12" s="181"/>
    </row>
    <row r="13" spans="1:14" ht="26.25">
      <c r="A13" s="151" t="s">
        <v>43</v>
      </c>
      <c r="B13" s="182" t="s">
        <v>1</v>
      </c>
      <c r="C13" s="183">
        <v>192</v>
      </c>
      <c r="D13" s="184"/>
      <c r="E13" s="185">
        <v>0.37</v>
      </c>
      <c r="F13" s="155">
        <f aca="true" t="shared" si="0" ref="F13:F21">C13*E13</f>
        <v>71.03999999999999</v>
      </c>
      <c r="G13" s="186">
        <v>192</v>
      </c>
      <c r="H13" s="184"/>
      <c r="I13" s="185">
        <f>E13</f>
        <v>0.37</v>
      </c>
      <c r="J13" s="187">
        <f aca="true" t="shared" si="1" ref="J13:J21">G13*I13</f>
        <v>71.03999999999999</v>
      </c>
      <c r="K13" s="186">
        <v>288</v>
      </c>
      <c r="L13" s="184"/>
      <c r="M13" s="185">
        <f>I13</f>
        <v>0.37</v>
      </c>
      <c r="N13" s="187">
        <f aca="true" t="shared" si="2" ref="N13:N21">K13*M13</f>
        <v>106.56</v>
      </c>
    </row>
    <row r="14" spans="1:14" ht="26.25">
      <c r="A14" s="151"/>
      <c r="B14" s="152"/>
      <c r="C14" s="183"/>
      <c r="D14" s="184"/>
      <c r="E14" s="185"/>
      <c r="F14" s="155">
        <f t="shared" si="0"/>
        <v>0</v>
      </c>
      <c r="G14" s="186"/>
      <c r="H14" s="184"/>
      <c r="I14" s="185"/>
      <c r="J14" s="187">
        <f t="shared" si="1"/>
        <v>0</v>
      </c>
      <c r="K14" s="186"/>
      <c r="L14" s="184"/>
      <c r="M14" s="185"/>
      <c r="N14" s="187">
        <f t="shared" si="2"/>
        <v>0</v>
      </c>
    </row>
    <row r="15" spans="1:14" ht="26.25">
      <c r="A15" s="151" t="s">
        <v>40</v>
      </c>
      <c r="B15" s="152" t="s">
        <v>1</v>
      </c>
      <c r="C15" s="183">
        <v>640</v>
      </c>
      <c r="D15" s="184"/>
      <c r="E15" s="185">
        <v>0.028</v>
      </c>
      <c r="F15" s="155">
        <f t="shared" si="0"/>
        <v>17.92</v>
      </c>
      <c r="G15" s="186">
        <v>640</v>
      </c>
      <c r="H15" s="184"/>
      <c r="I15" s="185">
        <f>E15</f>
        <v>0.028</v>
      </c>
      <c r="J15" s="187">
        <f t="shared" si="1"/>
        <v>17.92</v>
      </c>
      <c r="K15" s="186">
        <v>1088</v>
      </c>
      <c r="L15" s="184"/>
      <c r="M15" s="185">
        <f aca="true" t="shared" si="3" ref="M15:M21">I15</f>
        <v>0.028</v>
      </c>
      <c r="N15" s="187">
        <f t="shared" si="2"/>
        <v>30.464000000000002</v>
      </c>
    </row>
    <row r="16" spans="1:14" ht="26.25">
      <c r="A16" s="151" t="s">
        <v>10</v>
      </c>
      <c r="B16" s="152" t="s">
        <v>1</v>
      </c>
      <c r="C16" s="183">
        <v>1920</v>
      </c>
      <c r="D16" s="184"/>
      <c r="E16" s="185">
        <v>0.006</v>
      </c>
      <c r="F16" s="155">
        <f t="shared" si="0"/>
        <v>11.52</v>
      </c>
      <c r="G16" s="186">
        <v>1920</v>
      </c>
      <c r="H16" s="184"/>
      <c r="I16" s="185">
        <f>E16</f>
        <v>0.006</v>
      </c>
      <c r="J16" s="187">
        <f t="shared" si="1"/>
        <v>11.52</v>
      </c>
      <c r="K16" s="186">
        <v>1920</v>
      </c>
      <c r="L16" s="184"/>
      <c r="M16" s="185">
        <f t="shared" si="3"/>
        <v>0.006</v>
      </c>
      <c r="N16" s="187">
        <f t="shared" si="2"/>
        <v>11.52</v>
      </c>
    </row>
    <row r="17" spans="1:14" ht="26.25">
      <c r="A17" s="151"/>
      <c r="B17" s="152"/>
      <c r="C17" s="183"/>
      <c r="D17" s="184"/>
      <c r="E17" s="155"/>
      <c r="F17" s="155"/>
      <c r="G17" s="186"/>
      <c r="H17" s="184"/>
      <c r="I17" s="155"/>
      <c r="J17" s="187">
        <f t="shared" si="1"/>
        <v>0</v>
      </c>
      <c r="K17" s="186"/>
      <c r="L17" s="184"/>
      <c r="M17" s="185"/>
      <c r="N17" s="187"/>
    </row>
    <row r="18" spans="1:14" ht="26.25">
      <c r="A18" s="151" t="s">
        <v>9</v>
      </c>
      <c r="B18" s="152" t="s">
        <v>1</v>
      </c>
      <c r="C18" s="183">
        <v>6.4</v>
      </c>
      <c r="D18" s="184"/>
      <c r="E18" s="155">
        <v>2</v>
      </c>
      <c r="F18" s="155">
        <f t="shared" si="0"/>
        <v>12.8</v>
      </c>
      <c r="G18" s="186">
        <v>6.4</v>
      </c>
      <c r="H18" s="184"/>
      <c r="I18" s="155">
        <f>E18</f>
        <v>2</v>
      </c>
      <c r="J18" s="187">
        <f t="shared" si="1"/>
        <v>12.8</v>
      </c>
      <c r="K18" s="186">
        <v>6.4</v>
      </c>
      <c r="L18" s="184"/>
      <c r="M18" s="185">
        <f t="shared" si="3"/>
        <v>2</v>
      </c>
      <c r="N18" s="187">
        <f t="shared" si="2"/>
        <v>12.8</v>
      </c>
    </row>
    <row r="19" spans="1:14" ht="26.25">
      <c r="A19" s="151"/>
      <c r="B19" s="188"/>
      <c r="C19" s="183"/>
      <c r="D19" s="184"/>
      <c r="E19" s="155"/>
      <c r="F19" s="155"/>
      <c r="G19" s="189"/>
      <c r="H19" s="190"/>
      <c r="I19" s="155"/>
      <c r="J19" s="187"/>
      <c r="K19" s="186"/>
      <c r="L19" s="184"/>
      <c r="M19" s="185"/>
      <c r="N19" s="187"/>
    </row>
    <row r="20" spans="1:14" ht="26.25">
      <c r="A20" s="192"/>
      <c r="B20" s="193"/>
      <c r="C20" s="183"/>
      <c r="D20" s="184"/>
      <c r="E20" s="194"/>
      <c r="F20" s="155"/>
      <c r="G20" s="186"/>
      <c r="H20" s="184"/>
      <c r="I20" s="194"/>
      <c r="J20" s="187"/>
      <c r="K20" s="186"/>
      <c r="L20" s="184"/>
      <c r="M20" s="185"/>
      <c r="N20" s="187"/>
    </row>
    <row r="21" spans="1:14" ht="26.25">
      <c r="A21" s="192" t="s">
        <v>19</v>
      </c>
      <c r="B21" s="193" t="s">
        <v>1</v>
      </c>
      <c r="C21" s="183">
        <v>482</v>
      </c>
      <c r="D21" s="184"/>
      <c r="E21" s="194">
        <v>2</v>
      </c>
      <c r="F21" s="155">
        <f t="shared" si="0"/>
        <v>964</v>
      </c>
      <c r="G21" s="186">
        <v>409</v>
      </c>
      <c r="H21" s="184"/>
      <c r="I21" s="194">
        <f>E21</f>
        <v>2</v>
      </c>
      <c r="J21" s="187">
        <f t="shared" si="1"/>
        <v>818</v>
      </c>
      <c r="K21" s="186">
        <v>376</v>
      </c>
      <c r="L21" s="184"/>
      <c r="M21" s="185">
        <f t="shared" si="3"/>
        <v>2</v>
      </c>
      <c r="N21" s="187">
        <f t="shared" si="2"/>
        <v>752</v>
      </c>
    </row>
    <row r="22" spans="1:14" ht="26.25">
      <c r="A22" s="195" t="s">
        <v>21</v>
      </c>
      <c r="B22" s="196"/>
      <c r="C22" s="195"/>
      <c r="D22" s="197"/>
      <c r="E22" s="198"/>
      <c r="F22" s="199">
        <f>SUM(F13:F21)</f>
        <v>1077.28</v>
      </c>
      <c r="G22" s="200"/>
      <c r="H22" s="197"/>
      <c r="I22" s="198"/>
      <c r="J22" s="201">
        <f>SUM(J13:J21)</f>
        <v>931.28</v>
      </c>
      <c r="K22" s="200"/>
      <c r="L22" s="197"/>
      <c r="M22" s="198"/>
      <c r="N22" s="201">
        <f>SUM(N13:N21)</f>
        <v>913.344</v>
      </c>
    </row>
    <row r="23" spans="1:14" ht="26.25">
      <c r="A23" s="174" t="s">
        <v>8</v>
      </c>
      <c r="B23" s="202"/>
      <c r="C23" s="203"/>
      <c r="D23" s="204"/>
      <c r="E23" s="205"/>
      <c r="F23" s="206"/>
      <c r="G23" s="207"/>
      <c r="H23" s="204"/>
      <c r="I23" s="205"/>
      <c r="J23" s="208"/>
      <c r="K23" s="207"/>
      <c r="L23" s="204"/>
      <c r="M23" s="205"/>
      <c r="N23" s="208"/>
    </row>
    <row r="24" spans="1:14" ht="26.25">
      <c r="A24" s="151" t="s">
        <v>16</v>
      </c>
      <c r="B24" s="188" t="s">
        <v>2</v>
      </c>
      <c r="C24" s="183">
        <v>8</v>
      </c>
      <c r="D24" s="184"/>
      <c r="E24" s="155">
        <v>6.92</v>
      </c>
      <c r="F24" s="209">
        <f>C24*E24</f>
        <v>55.36</v>
      </c>
      <c r="G24" s="186">
        <v>8</v>
      </c>
      <c r="H24" s="184"/>
      <c r="I24" s="155">
        <f>E24</f>
        <v>6.92</v>
      </c>
      <c r="J24" s="209">
        <f>G24*I24</f>
        <v>55.36</v>
      </c>
      <c r="K24" s="186">
        <v>8</v>
      </c>
      <c r="L24" s="184"/>
      <c r="M24" s="155">
        <f>I24</f>
        <v>6.92</v>
      </c>
      <c r="N24" s="209">
        <f>K24*M24</f>
        <v>55.36</v>
      </c>
    </row>
    <row r="25" spans="1:14" ht="26.25">
      <c r="A25" s="195" t="s">
        <v>44</v>
      </c>
      <c r="B25" s="210"/>
      <c r="C25" s="197"/>
      <c r="D25" s="197"/>
      <c r="E25" s="198"/>
      <c r="F25" s="211">
        <f>F13+F14+F15+F16+F18+F24</f>
        <v>168.64</v>
      </c>
      <c r="G25" s="200"/>
      <c r="H25" s="197"/>
      <c r="I25" s="198"/>
      <c r="J25" s="211">
        <f>J13+J14+J15+J16+J18+J24+J17+J19</f>
        <v>168.64</v>
      </c>
      <c r="K25" s="200"/>
      <c r="L25" s="197"/>
      <c r="M25" s="198"/>
      <c r="N25" s="211">
        <f>N13+N14+N15+N16+N18+N24+N17+N19</f>
        <v>216.704</v>
      </c>
    </row>
    <row r="26" spans="1:14" ht="27" thickBot="1">
      <c r="A26" s="212" t="s">
        <v>45</v>
      </c>
      <c r="B26" s="213"/>
      <c r="C26" s="214"/>
      <c r="D26" s="214"/>
      <c r="E26" s="215"/>
      <c r="F26" s="208">
        <f>F21+F25</f>
        <v>1132.6399999999999</v>
      </c>
      <c r="G26" s="216"/>
      <c r="H26" s="217"/>
      <c r="I26" s="218"/>
      <c r="J26" s="208">
        <f>J22+J25</f>
        <v>1099.92</v>
      </c>
      <c r="K26" s="216"/>
      <c r="L26" s="217"/>
      <c r="M26" s="218"/>
      <c r="N26" s="208">
        <f>N22+N25</f>
        <v>1130.048</v>
      </c>
    </row>
    <row r="27" spans="1:14" ht="27" thickBot="1">
      <c r="A27" s="219"/>
      <c r="B27" s="220"/>
      <c r="C27" s="220"/>
      <c r="D27" s="220"/>
      <c r="E27" s="221"/>
      <c r="F27" s="222"/>
      <c r="G27" s="223"/>
      <c r="H27" s="220"/>
      <c r="I27" s="221"/>
      <c r="J27" s="222"/>
      <c r="K27" s="223"/>
      <c r="L27" s="220"/>
      <c r="M27" s="221"/>
      <c r="N27" s="222"/>
    </row>
    <row r="28" spans="1:14" ht="27" thickBot="1">
      <c r="A28" s="224" t="s">
        <v>26</v>
      </c>
      <c r="B28" s="225"/>
      <c r="C28" s="225"/>
      <c r="D28" s="225"/>
      <c r="E28" s="226"/>
      <c r="F28" s="222">
        <f>F10-F26</f>
        <v>-7.839999999999918</v>
      </c>
      <c r="G28" s="227"/>
      <c r="H28" s="225"/>
      <c r="I28" s="226"/>
      <c r="J28" s="222">
        <f>J10-J26</f>
        <v>-152.72000000000003</v>
      </c>
      <c r="K28" s="227"/>
      <c r="L28" s="225"/>
      <c r="M28" s="226"/>
      <c r="N28" s="222">
        <f>N10-N26</f>
        <v>-182.84799999999996</v>
      </c>
    </row>
    <row r="29" spans="1:14" ht="26.25">
      <c r="A29" s="228" t="s">
        <v>22</v>
      </c>
      <c r="B29" s="229"/>
      <c r="C29" s="229"/>
      <c r="D29" s="229"/>
      <c r="E29" s="230"/>
      <c r="F29" s="231">
        <f>F25/C9</f>
        <v>2.635</v>
      </c>
      <c r="G29" s="232"/>
      <c r="H29" s="229"/>
      <c r="I29" s="230"/>
      <c r="J29" s="231">
        <f>J25/G9</f>
        <v>2.635</v>
      </c>
      <c r="K29" s="232"/>
      <c r="L29" s="229"/>
      <c r="M29" s="230"/>
      <c r="N29" s="231">
        <f>N25/K9</f>
        <v>3.386</v>
      </c>
    </row>
    <row r="30" spans="1:14" ht="26.25">
      <c r="A30" s="151"/>
      <c r="B30" s="214"/>
      <c r="C30" s="214"/>
      <c r="D30" s="214"/>
      <c r="E30" s="215"/>
      <c r="F30" s="208"/>
      <c r="G30" s="233"/>
      <c r="H30" s="234"/>
      <c r="I30" s="235"/>
      <c r="J30" s="208"/>
      <c r="K30" s="233"/>
      <c r="L30" s="234"/>
      <c r="M30" s="235"/>
      <c r="N30" s="208"/>
    </row>
    <row r="31" spans="1:14" ht="27" thickBot="1">
      <c r="A31" s="168"/>
      <c r="B31" s="236"/>
      <c r="C31" s="236"/>
      <c r="D31" s="236"/>
      <c r="E31" s="171"/>
      <c r="F31" s="237"/>
      <c r="G31" s="238"/>
      <c r="H31" s="239"/>
      <c r="I31" s="240"/>
      <c r="J31" s="237"/>
      <c r="K31" s="238"/>
      <c r="L31" s="239"/>
      <c r="M31" s="240"/>
      <c r="N31" s="237"/>
    </row>
    <row r="32" spans="1:14" ht="27" thickBot="1">
      <c r="A32" s="241"/>
      <c r="B32" s="242"/>
      <c r="C32" s="242"/>
      <c r="D32" s="242"/>
      <c r="E32" s="226"/>
      <c r="F32" s="243"/>
      <c r="G32" s="244"/>
      <c r="H32" s="234"/>
      <c r="I32" s="245"/>
      <c r="J32" s="243"/>
      <c r="K32" s="244"/>
      <c r="L32" s="234"/>
      <c r="M32" s="245"/>
      <c r="N32" s="243"/>
    </row>
    <row r="33" spans="8:12" ht="27" customHeight="1">
      <c r="H33" s="35"/>
      <c r="L33" s="35"/>
    </row>
    <row r="34" ht="49.5" customHeight="1">
      <c r="A34" s="38"/>
    </row>
    <row r="35" ht="27" customHeight="1"/>
    <row r="36" ht="27" customHeight="1"/>
    <row r="37" ht="27" customHeight="1"/>
  </sheetData>
  <sheetProtection/>
  <mergeCells count="37">
    <mergeCell ref="C21:D21"/>
    <mergeCell ref="G21:H21"/>
    <mergeCell ref="K21:L21"/>
    <mergeCell ref="C24:D24"/>
    <mergeCell ref="G24:H24"/>
    <mergeCell ref="K24:L24"/>
    <mergeCell ref="C19:D19"/>
    <mergeCell ref="G19:H19"/>
    <mergeCell ref="K19:L19"/>
    <mergeCell ref="C20:D20"/>
    <mergeCell ref="G20:H20"/>
    <mergeCell ref="K20:L20"/>
    <mergeCell ref="C17:D17"/>
    <mergeCell ref="G17:H17"/>
    <mergeCell ref="K17:L17"/>
    <mergeCell ref="C18:D18"/>
    <mergeCell ref="G18:H18"/>
    <mergeCell ref="K18:L18"/>
    <mergeCell ref="C15:D15"/>
    <mergeCell ref="G15:H15"/>
    <mergeCell ref="K15:L15"/>
    <mergeCell ref="C16:D16"/>
    <mergeCell ref="G16:H16"/>
    <mergeCell ref="K16:L16"/>
    <mergeCell ref="C13:D13"/>
    <mergeCell ref="G13:H13"/>
    <mergeCell ref="K13:L13"/>
    <mergeCell ref="C14:D14"/>
    <mergeCell ref="G14:H14"/>
    <mergeCell ref="K14:L14"/>
    <mergeCell ref="A4:A5"/>
    <mergeCell ref="C4:F4"/>
    <mergeCell ref="G4:J4"/>
    <mergeCell ref="K4:N4"/>
    <mergeCell ref="C9:D9"/>
    <mergeCell ref="G9:H9"/>
    <mergeCell ref="K9:L9"/>
  </mergeCells>
  <conditionalFormatting sqref="F8">
    <cfRule type="expression" priority="7" dxfId="0" stopIfTrue="1">
      <formula>IF(F8&lt;0,TRUE,FALSE)</formula>
    </cfRule>
  </conditionalFormatting>
  <conditionalFormatting sqref="J8 N8">
    <cfRule type="expression" priority="6" dxfId="0" stopIfTrue="1">
      <formula>IF(J8&lt;0,TRUE,FALSE)</formula>
    </cfRule>
  </conditionalFormatting>
  <conditionalFormatting sqref="J28 N28">
    <cfRule type="expression" priority="5" dxfId="0" stopIfTrue="1">
      <formula>IF(J28&lt;0,TRUE,FALSE)</formula>
    </cfRule>
  </conditionalFormatting>
  <conditionalFormatting sqref="J27 N27">
    <cfRule type="expression" priority="4" dxfId="0" stopIfTrue="1">
      <formula>IF(J27&lt;0,TRUE,FALSE)</formula>
    </cfRule>
  </conditionalFormatting>
  <conditionalFormatting sqref="J7 N7">
    <cfRule type="expression" priority="3" dxfId="0" stopIfTrue="1">
      <formula>IF(J7&lt;0,TRUE,FALSE)</formula>
    </cfRule>
  </conditionalFormatting>
  <conditionalFormatting sqref="F28">
    <cfRule type="expression" priority="2" dxfId="0" stopIfTrue="1">
      <formula>IF(F28&lt;0,TRUE,FALSE)</formula>
    </cfRule>
  </conditionalFormatting>
  <conditionalFormatting sqref="F27">
    <cfRule type="expression" priority="1" dxfId="0" stopIfTrue="1">
      <formula>IF(F27&lt;0,TRUE,FALSE)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2023-01-04T20:11:39Z</cp:lastPrinted>
  <dcterms:created xsi:type="dcterms:W3CDTF">2002-03-05T13:28:00Z</dcterms:created>
  <dcterms:modified xsi:type="dcterms:W3CDTF">2023-01-05T15:33:31Z</dcterms:modified>
  <cp:category/>
  <cp:version/>
  <cp:contentType/>
  <cp:contentStatus/>
</cp:coreProperties>
</file>