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ta.BIO\Documents\Projekts Sadarbiba 2018\tomati gurki 2018\Dokumenti projekta sagatavosanai 2 kartai 2018\Atskaitei darzenu projektam\Getlinu monitorings un raza\"/>
    </mc:Choice>
  </mc:AlternateContent>
  <bookViews>
    <workbookView xWindow="0" yWindow="0" windowWidth="19200" windowHeight="10890" activeTab="3"/>
  </bookViews>
  <sheets>
    <sheet name="Beorange" sheetId="1" r:id="rId1"/>
    <sheet name="Haiku" sheetId="2" r:id="rId2"/>
    <sheet name="Imea" sheetId="3" r:id="rId3"/>
    <sheet name="Managua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63" i="3" l="1"/>
  <c r="Y64" i="3"/>
  <c r="X63" i="3"/>
  <c r="X64" i="3"/>
  <c r="W63" i="3"/>
  <c r="W64" i="3"/>
  <c r="V63" i="3"/>
  <c r="V64" i="3"/>
  <c r="Y61" i="3"/>
  <c r="Y62" i="3"/>
  <c r="X61" i="3"/>
  <c r="X62" i="3"/>
  <c r="W61" i="3"/>
  <c r="W62" i="3"/>
  <c r="V61" i="3"/>
  <c r="V62" i="3"/>
  <c r="Y59" i="3" l="1"/>
  <c r="Y60" i="3"/>
  <c r="X59" i="3"/>
  <c r="X60" i="3"/>
  <c r="W59" i="3"/>
  <c r="W60" i="3"/>
  <c r="V59" i="3"/>
  <c r="V60" i="3"/>
  <c r="Y51" i="2"/>
  <c r="Y52" i="2"/>
  <c r="X51" i="2"/>
  <c r="X52" i="2"/>
  <c r="W51" i="2"/>
  <c r="W52" i="2"/>
  <c r="V51" i="2"/>
  <c r="V52" i="2"/>
  <c r="Y53" i="4"/>
  <c r="Y54" i="4"/>
  <c r="X53" i="4"/>
  <c r="X54" i="4"/>
  <c r="W53" i="4"/>
  <c r="W54" i="4"/>
  <c r="V53" i="4"/>
  <c r="V54" i="4"/>
  <c r="Y54" i="1"/>
  <c r="Y55" i="1"/>
  <c r="X54" i="1"/>
  <c r="X55" i="1"/>
  <c r="W54" i="1"/>
  <c r="W55" i="1"/>
  <c r="V54" i="1"/>
  <c r="V55" i="1"/>
  <c r="Y52" i="4" l="1"/>
  <c r="X52" i="4"/>
  <c r="W52" i="4"/>
  <c r="V52" i="4"/>
  <c r="Y58" i="3"/>
  <c r="X58" i="3"/>
  <c r="W58" i="3"/>
  <c r="V58" i="3"/>
  <c r="V50" i="2"/>
  <c r="W50" i="2"/>
  <c r="X50" i="2"/>
  <c r="Y50" i="2"/>
  <c r="V53" i="1"/>
  <c r="W53" i="1"/>
  <c r="X53" i="1"/>
  <c r="Y53" i="1"/>
  <c r="V52" i="1" l="1"/>
  <c r="W52" i="1"/>
  <c r="X52" i="1"/>
  <c r="Y52" i="1"/>
  <c r="Y47" i="1"/>
  <c r="X47" i="1"/>
  <c r="W47" i="1"/>
  <c r="V47" i="1"/>
  <c r="Y46" i="4"/>
  <c r="X46" i="4"/>
  <c r="W46" i="4"/>
  <c r="V46" i="4"/>
  <c r="V51" i="4"/>
  <c r="W51" i="4"/>
  <c r="X51" i="4"/>
  <c r="Y51" i="4"/>
  <c r="V49" i="2"/>
  <c r="W49" i="2"/>
  <c r="X49" i="2"/>
  <c r="V44" i="2"/>
  <c r="W44" i="2"/>
  <c r="X44" i="2"/>
  <c r="Y44" i="2"/>
  <c r="Y49" i="2"/>
  <c r="Y55" i="3" l="1"/>
  <c r="X55" i="3"/>
  <c r="W55" i="3"/>
  <c r="V55" i="3"/>
  <c r="Y56" i="3" l="1"/>
  <c r="Y57" i="3"/>
  <c r="X56" i="3"/>
  <c r="X57" i="3"/>
  <c r="W56" i="3"/>
  <c r="W57" i="3"/>
  <c r="V56" i="3"/>
  <c r="V57" i="3"/>
  <c r="W48" i="2"/>
  <c r="Y48" i="2"/>
  <c r="W47" i="2"/>
  <c r="Y47" i="2"/>
  <c r="V48" i="2"/>
  <c r="V47" i="2"/>
  <c r="X48" i="2"/>
  <c r="X47" i="2"/>
  <c r="W50" i="4"/>
  <c r="Y50" i="4"/>
  <c r="W49" i="4"/>
  <c r="Y49" i="4"/>
  <c r="V50" i="4"/>
  <c r="V49" i="4"/>
  <c r="X50" i="4"/>
  <c r="X49" i="4"/>
  <c r="Y50" i="1"/>
  <c r="X50" i="1"/>
  <c r="W50" i="1"/>
  <c r="V50" i="1"/>
  <c r="Y45" i="2" l="1"/>
  <c r="Y46" i="2"/>
  <c r="X45" i="2"/>
  <c r="X46" i="2"/>
  <c r="W45" i="2"/>
  <c r="W46" i="2"/>
  <c r="V45" i="2"/>
  <c r="V46" i="2"/>
  <c r="Y47" i="4"/>
  <c r="Y48" i="4"/>
  <c r="X47" i="4"/>
  <c r="X48" i="4"/>
  <c r="W47" i="4"/>
  <c r="W48" i="4"/>
  <c r="V47" i="4"/>
  <c r="V48" i="4"/>
  <c r="Y43" i="4"/>
  <c r="X43" i="4"/>
  <c r="W43" i="4"/>
  <c r="V43" i="4"/>
  <c r="Y48" i="1"/>
  <c r="X48" i="1"/>
  <c r="W48" i="1"/>
  <c r="V48" i="1"/>
  <c r="Y53" i="3"/>
  <c r="Y54" i="3"/>
  <c r="X53" i="3"/>
  <c r="X54" i="3"/>
  <c r="W53" i="3"/>
  <c r="W54" i="3"/>
  <c r="V53" i="3"/>
  <c r="V54" i="3"/>
  <c r="V52" i="3" l="1"/>
  <c r="W52" i="3"/>
  <c r="X52" i="3"/>
  <c r="Y52" i="3"/>
  <c r="Y45" i="4" l="1"/>
  <c r="X45" i="4"/>
  <c r="W45" i="4"/>
  <c r="V45" i="4"/>
  <c r="Y44" i="4"/>
  <c r="X44" i="4"/>
  <c r="W44" i="4"/>
  <c r="V44" i="4"/>
  <c r="Y51" i="3"/>
  <c r="X51" i="3"/>
  <c r="W51" i="3"/>
  <c r="V51" i="3"/>
  <c r="Y50" i="3"/>
  <c r="X50" i="3"/>
  <c r="W50" i="3"/>
  <c r="V50" i="3"/>
  <c r="Y43" i="2"/>
  <c r="X43" i="2"/>
  <c r="W43" i="2"/>
  <c r="V43" i="2"/>
  <c r="Y42" i="2"/>
  <c r="X42" i="2"/>
  <c r="W42" i="2"/>
  <c r="V42" i="2"/>
  <c r="Y46" i="1"/>
  <c r="X46" i="1"/>
  <c r="W46" i="1"/>
  <c r="V46" i="1"/>
  <c r="Y45" i="1"/>
  <c r="X45" i="1"/>
  <c r="W45" i="1"/>
  <c r="V45" i="1"/>
  <c r="Y44" i="1" l="1"/>
  <c r="X44" i="1"/>
  <c r="W44" i="1"/>
  <c r="V44" i="1"/>
  <c r="Y41" i="2" l="1"/>
  <c r="X41" i="2"/>
  <c r="W41" i="2"/>
  <c r="V41" i="2"/>
  <c r="Y39" i="2" l="1"/>
  <c r="Y40" i="2"/>
  <c r="X39" i="2"/>
  <c r="X40" i="2"/>
  <c r="W39" i="2"/>
  <c r="W40" i="2"/>
  <c r="V39" i="2"/>
  <c r="V40" i="2"/>
  <c r="Y41" i="4"/>
  <c r="Y42" i="4"/>
  <c r="X41" i="4"/>
  <c r="X42" i="4"/>
  <c r="W41" i="4"/>
  <c r="W42" i="4"/>
  <c r="V41" i="4"/>
  <c r="V42" i="4"/>
  <c r="Y40" i="4"/>
  <c r="X40" i="4"/>
  <c r="W40" i="4"/>
  <c r="V40" i="4"/>
  <c r="X42" i="1"/>
  <c r="X43" i="1"/>
  <c r="W43" i="1"/>
  <c r="Y43" i="1"/>
  <c r="W42" i="1"/>
  <c r="Y42" i="1"/>
  <c r="V43" i="1"/>
  <c r="V42" i="1"/>
  <c r="Y48" i="3"/>
  <c r="Y49" i="3"/>
  <c r="X48" i="3"/>
  <c r="X49" i="3"/>
  <c r="W48" i="3"/>
  <c r="W49" i="3"/>
  <c r="V48" i="3"/>
  <c r="V49" i="3"/>
  <c r="Y47" i="3" l="1"/>
  <c r="X47" i="3"/>
  <c r="W47" i="3"/>
  <c r="V47" i="3"/>
  <c r="Y38" i="2" l="1"/>
  <c r="X38" i="2"/>
  <c r="W38" i="2"/>
  <c r="V38" i="2"/>
  <c r="Y41" i="1" l="1"/>
  <c r="X41" i="1"/>
  <c r="W41" i="1"/>
  <c r="V41" i="1"/>
  <c r="Y36" i="2" l="1"/>
  <c r="Y37" i="2"/>
  <c r="X36" i="2"/>
  <c r="X37" i="2"/>
  <c r="W36" i="2"/>
  <c r="W37" i="2"/>
  <c r="V36" i="2"/>
  <c r="V37" i="2"/>
  <c r="Y38" i="4"/>
  <c r="Y39" i="4"/>
  <c r="X38" i="4"/>
  <c r="X39" i="4"/>
  <c r="W38" i="4"/>
  <c r="W39" i="4"/>
  <c r="V38" i="4"/>
  <c r="V39" i="4"/>
  <c r="Y39" i="1" l="1"/>
  <c r="Y40" i="1"/>
  <c r="X39" i="1"/>
  <c r="X40" i="1"/>
  <c r="W39" i="1"/>
  <c r="W40" i="1"/>
  <c r="V39" i="1"/>
  <c r="V40" i="1"/>
  <c r="Y45" i="3"/>
  <c r="Y46" i="3"/>
  <c r="X45" i="3"/>
  <c r="X46" i="3"/>
  <c r="W45" i="3"/>
  <c r="W46" i="3"/>
  <c r="V45" i="3"/>
  <c r="V46" i="3"/>
  <c r="Y44" i="3" l="1"/>
  <c r="X44" i="3"/>
  <c r="W44" i="3"/>
  <c r="V44" i="3"/>
  <c r="Y43" i="3" l="1"/>
  <c r="X43" i="3"/>
  <c r="W43" i="3"/>
  <c r="V43" i="3"/>
  <c r="V42" i="3" l="1"/>
  <c r="W42" i="3"/>
  <c r="X42" i="3"/>
  <c r="Y42" i="3"/>
  <c r="Y40" i="3" l="1"/>
  <c r="Y41" i="3"/>
  <c r="X40" i="3"/>
  <c r="X41" i="3"/>
  <c r="W40" i="3"/>
  <c r="W41" i="3"/>
  <c r="V40" i="3"/>
  <c r="V41" i="3"/>
  <c r="Y34" i="2"/>
  <c r="Y35" i="2"/>
  <c r="X34" i="2"/>
  <c r="X35" i="2"/>
  <c r="W34" i="2"/>
  <c r="W35" i="2"/>
  <c r="V34" i="2"/>
  <c r="V35" i="2"/>
  <c r="Y36" i="4"/>
  <c r="Y37" i="4"/>
  <c r="X36" i="4"/>
  <c r="X37" i="4"/>
  <c r="W36" i="4"/>
  <c r="W37" i="4"/>
  <c r="V36" i="4"/>
  <c r="V37" i="4"/>
  <c r="Y37" i="1" l="1"/>
  <c r="Y38" i="1"/>
  <c r="X37" i="1"/>
  <c r="X38" i="1"/>
  <c r="W37" i="1"/>
  <c r="W38" i="1"/>
  <c r="V37" i="1"/>
  <c r="V38" i="1"/>
  <c r="Y35" i="4" l="1"/>
  <c r="X35" i="4"/>
  <c r="W35" i="4"/>
  <c r="V35" i="4"/>
  <c r="Y34" i="4"/>
  <c r="X34" i="4"/>
  <c r="W34" i="4"/>
  <c r="V34" i="4"/>
  <c r="Y36" i="1" l="1"/>
  <c r="X36" i="1"/>
  <c r="W36" i="1"/>
  <c r="V36" i="1"/>
  <c r="Y35" i="1" l="1"/>
  <c r="X35" i="1"/>
  <c r="W35" i="1"/>
  <c r="V35" i="1"/>
  <c r="Y33" i="2"/>
  <c r="X33" i="2"/>
  <c r="W33" i="2"/>
  <c r="V33" i="2"/>
  <c r="Y39" i="3" l="1"/>
  <c r="X39" i="3"/>
  <c r="W39" i="3"/>
  <c r="V39" i="3"/>
  <c r="Y38" i="3" l="1"/>
  <c r="X38" i="3"/>
  <c r="W38" i="3"/>
  <c r="V38" i="3"/>
  <c r="Y31" i="2"/>
  <c r="Y32" i="2"/>
  <c r="X31" i="2"/>
  <c r="X32" i="2"/>
  <c r="W31" i="2"/>
  <c r="W32" i="2"/>
  <c r="V31" i="2"/>
  <c r="V32" i="2"/>
  <c r="Y32" i="4"/>
  <c r="Y33" i="4"/>
  <c r="X32" i="4"/>
  <c r="X33" i="4"/>
  <c r="W32" i="4"/>
  <c r="W33" i="4"/>
  <c r="V32" i="4"/>
  <c r="V33" i="4"/>
  <c r="X33" i="1"/>
  <c r="X34" i="1"/>
  <c r="V33" i="1"/>
  <c r="V34" i="1"/>
  <c r="W34" i="1"/>
  <c r="Y34" i="1"/>
  <c r="W33" i="1"/>
  <c r="Y33" i="1"/>
  <c r="Y37" i="3" l="1"/>
  <c r="X37" i="3"/>
  <c r="W37" i="3"/>
  <c r="V37" i="3"/>
  <c r="Y23" i="4" l="1"/>
  <c r="X23" i="4"/>
  <c r="W23" i="4"/>
  <c r="V23" i="4"/>
  <c r="Y30" i="4" l="1"/>
  <c r="X30" i="4"/>
  <c r="W30" i="4"/>
  <c r="V30" i="4"/>
  <c r="Y29" i="4"/>
  <c r="X29" i="4"/>
  <c r="W29" i="4"/>
  <c r="V29" i="4"/>
  <c r="Y31" i="4"/>
  <c r="X31" i="4"/>
  <c r="W31" i="4"/>
  <c r="V31" i="4"/>
  <c r="Y29" i="2"/>
  <c r="X29" i="2"/>
  <c r="W29" i="2"/>
  <c r="V29" i="2"/>
  <c r="Y28" i="2"/>
  <c r="X28" i="2"/>
  <c r="W28" i="2"/>
  <c r="V28" i="2"/>
  <c r="Y31" i="1"/>
  <c r="X31" i="1"/>
  <c r="W31" i="1"/>
  <c r="V31" i="1"/>
  <c r="Y30" i="1"/>
  <c r="X30" i="1"/>
  <c r="W30" i="1"/>
  <c r="V30" i="1"/>
  <c r="Y36" i="3" l="1"/>
  <c r="X36" i="3"/>
  <c r="W36" i="3"/>
  <c r="V36" i="3"/>
  <c r="Y30" i="2"/>
  <c r="X30" i="2"/>
  <c r="W30" i="2"/>
  <c r="V30" i="2"/>
  <c r="Y32" i="1"/>
  <c r="X32" i="1"/>
  <c r="W32" i="1"/>
  <c r="V32" i="1"/>
  <c r="Y27" i="2" l="1"/>
  <c r="X27" i="2"/>
  <c r="W27" i="2"/>
  <c r="V27" i="2"/>
  <c r="Y26" i="4" l="1"/>
  <c r="X26" i="4"/>
  <c r="W26" i="4"/>
  <c r="V26" i="4"/>
  <c r="Y28" i="4"/>
  <c r="X28" i="4"/>
  <c r="W28" i="4"/>
  <c r="V28" i="4"/>
  <c r="Y27" i="4"/>
  <c r="X27" i="4"/>
  <c r="W27" i="4"/>
  <c r="V27" i="4"/>
  <c r="Y33" i="3"/>
  <c r="X33" i="3"/>
  <c r="W33" i="3"/>
  <c r="V33" i="3"/>
  <c r="Y32" i="3"/>
  <c r="X32" i="3"/>
  <c r="W32" i="3"/>
  <c r="V32" i="3"/>
  <c r="Y26" i="2"/>
  <c r="X26" i="2"/>
  <c r="W26" i="2"/>
  <c r="V26" i="2"/>
  <c r="Y25" i="2"/>
  <c r="X25" i="2"/>
  <c r="W25" i="2"/>
  <c r="V25" i="2"/>
  <c r="Y29" i="1"/>
  <c r="X29" i="1"/>
  <c r="W29" i="1"/>
  <c r="V29" i="1"/>
  <c r="Y28" i="1"/>
  <c r="X28" i="1"/>
  <c r="W28" i="1"/>
  <c r="V28" i="1"/>
  <c r="Y27" i="1" l="1"/>
  <c r="X27" i="1"/>
  <c r="W27" i="1"/>
  <c r="V27" i="1"/>
  <c r="Y31" i="3" l="1"/>
  <c r="X31" i="3"/>
  <c r="W31" i="3"/>
  <c r="V31" i="3"/>
  <c r="Y28" i="3" l="1"/>
  <c r="Y29" i="3"/>
  <c r="X28" i="3"/>
  <c r="X29" i="3"/>
  <c r="W28" i="3"/>
  <c r="W29" i="3"/>
  <c r="V28" i="3"/>
  <c r="V29" i="3"/>
  <c r="Y23" i="2"/>
  <c r="Y24" i="2"/>
  <c r="X23" i="2"/>
  <c r="X24" i="2"/>
  <c r="W23" i="2"/>
  <c r="W24" i="2"/>
  <c r="V23" i="2"/>
  <c r="V24" i="2"/>
  <c r="X24" i="4"/>
  <c r="X25" i="4"/>
  <c r="Y25" i="4"/>
  <c r="W25" i="4"/>
  <c r="V24" i="4"/>
  <c r="V25" i="4"/>
  <c r="W24" i="4"/>
  <c r="Y24" i="4"/>
  <c r="X26" i="1"/>
  <c r="X25" i="1"/>
  <c r="Y26" i="1"/>
  <c r="W26" i="1"/>
  <c r="V26" i="1"/>
  <c r="W25" i="1"/>
  <c r="Y25" i="1"/>
  <c r="V25" i="1"/>
  <c r="Y25" i="3" l="1"/>
  <c r="Y26" i="3"/>
  <c r="X25" i="3"/>
  <c r="X26" i="3"/>
  <c r="W25" i="3"/>
  <c r="W26" i="3"/>
  <c r="V25" i="3"/>
  <c r="V26" i="3"/>
  <c r="Y27" i="3"/>
  <c r="X27" i="3"/>
  <c r="W27" i="3"/>
  <c r="V27" i="3"/>
  <c r="X21" i="2"/>
  <c r="X20" i="2"/>
  <c r="Y20" i="2"/>
  <c r="Y21" i="2"/>
  <c r="W20" i="2"/>
  <c r="W21" i="2"/>
  <c r="V20" i="2"/>
  <c r="V21" i="2"/>
  <c r="Y22" i="2"/>
  <c r="X22" i="2"/>
  <c r="W22" i="2"/>
  <c r="V22" i="2"/>
  <c r="X23" i="1"/>
  <c r="Y23" i="1"/>
  <c r="W23" i="1"/>
  <c r="V23" i="1"/>
  <c r="X21" i="1"/>
  <c r="X22" i="1"/>
  <c r="Y21" i="1"/>
  <c r="Y22" i="1"/>
  <c r="W21" i="1"/>
  <c r="W22" i="1"/>
  <c r="V21" i="1"/>
  <c r="V22" i="1"/>
  <c r="X22" i="4"/>
  <c r="Y22" i="4"/>
  <c r="W22" i="4"/>
  <c r="V22" i="4"/>
  <c r="Y20" i="4"/>
  <c r="Y21" i="4"/>
  <c r="X20" i="4"/>
  <c r="X21" i="4"/>
  <c r="W20" i="4"/>
  <c r="W21" i="4"/>
  <c r="V20" i="4"/>
  <c r="V21" i="4"/>
  <c r="X21" i="3" l="1"/>
  <c r="X23" i="3"/>
  <c r="X24" i="3"/>
  <c r="X22" i="3"/>
  <c r="Y21" i="3"/>
  <c r="Y22" i="3"/>
  <c r="Y23" i="3"/>
  <c r="Y24" i="3"/>
  <c r="W21" i="3"/>
  <c r="W22" i="3"/>
  <c r="W23" i="3"/>
  <c r="W24" i="3"/>
  <c r="V21" i="3"/>
  <c r="V22" i="3"/>
  <c r="V23" i="3"/>
  <c r="V24" i="3"/>
  <c r="X18" i="2"/>
  <c r="X17" i="2"/>
  <c r="Y17" i="2"/>
  <c r="Y18" i="2"/>
  <c r="W17" i="2"/>
  <c r="W18" i="2"/>
  <c r="V17" i="2"/>
  <c r="V18" i="2"/>
  <c r="X19" i="4"/>
  <c r="X18" i="4"/>
  <c r="Y18" i="4"/>
  <c r="Y19" i="4"/>
  <c r="W18" i="4"/>
  <c r="W19" i="4"/>
  <c r="V18" i="4"/>
  <c r="V19" i="4"/>
  <c r="X17" i="4"/>
  <c r="Y17" i="4"/>
  <c r="W17" i="4"/>
  <c r="V17" i="4"/>
  <c r="X20" i="1"/>
  <c r="X19" i="1"/>
  <c r="Y20" i="1"/>
  <c r="Y19" i="1"/>
  <c r="W20" i="1"/>
  <c r="W19" i="1"/>
  <c r="V20" i="1"/>
  <c r="V19" i="1"/>
  <c r="Y19" i="2" l="1"/>
  <c r="X19" i="2"/>
  <c r="W19" i="2"/>
  <c r="V19" i="2"/>
  <c r="Y18" i="1" l="1"/>
  <c r="X18" i="1"/>
  <c r="W18" i="1"/>
  <c r="V18" i="1"/>
  <c r="X20" i="3" l="1"/>
  <c r="X19" i="3"/>
  <c r="Y19" i="3"/>
  <c r="Y20" i="3"/>
  <c r="W19" i="3"/>
  <c r="W20" i="3"/>
  <c r="V19" i="3"/>
  <c r="V20" i="3"/>
  <c r="X16" i="4"/>
  <c r="X15" i="4"/>
  <c r="X14" i="4"/>
  <c r="Y14" i="4"/>
  <c r="Y15" i="4"/>
  <c r="Y16" i="4"/>
  <c r="W14" i="4"/>
  <c r="W15" i="4"/>
  <c r="W16" i="4"/>
  <c r="V14" i="4"/>
  <c r="V15" i="4"/>
  <c r="V16" i="4"/>
  <c r="Y14" i="2"/>
  <c r="Y15" i="2"/>
  <c r="X14" i="2"/>
  <c r="X15" i="2"/>
  <c r="W14" i="2"/>
  <c r="W15" i="2"/>
  <c r="V14" i="2"/>
  <c r="V15" i="2"/>
  <c r="Y15" i="1"/>
  <c r="Y16" i="1"/>
  <c r="Y17" i="1"/>
  <c r="X15" i="1"/>
  <c r="X16" i="1"/>
  <c r="X17" i="1"/>
  <c r="W15" i="1"/>
  <c r="W16" i="1"/>
  <c r="W17" i="1"/>
  <c r="V15" i="1"/>
  <c r="V16" i="1"/>
  <c r="V17" i="1"/>
  <c r="Y16" i="2" l="1"/>
  <c r="X16" i="2"/>
  <c r="W16" i="2"/>
  <c r="V16" i="2"/>
  <c r="Y18" i="3" l="1"/>
  <c r="X18" i="3"/>
  <c r="W18" i="3"/>
  <c r="V18" i="3"/>
  <c r="X17" i="3" l="1"/>
  <c r="X16" i="3"/>
  <c r="Y15" i="3"/>
  <c r="Y16" i="3"/>
  <c r="Y17" i="3"/>
  <c r="X15" i="3"/>
  <c r="W15" i="3"/>
  <c r="W16" i="3"/>
  <c r="W17" i="3"/>
  <c r="V15" i="3"/>
  <c r="V16" i="3"/>
  <c r="V17" i="3"/>
  <c r="X12" i="3"/>
  <c r="Y12" i="3"/>
  <c r="W12" i="3"/>
  <c r="V12" i="3"/>
  <c r="X10" i="2" l="1"/>
  <c r="Y10" i="2"/>
  <c r="W10" i="2"/>
  <c r="V10" i="2"/>
  <c r="X13" i="2"/>
  <c r="X12" i="2"/>
  <c r="Y12" i="2"/>
  <c r="Y13" i="2"/>
  <c r="W12" i="2"/>
  <c r="W13" i="2"/>
  <c r="V12" i="2"/>
  <c r="V13" i="2"/>
  <c r="Y13" i="4"/>
  <c r="X13" i="4"/>
  <c r="W13" i="4"/>
  <c r="V13" i="4"/>
  <c r="Y12" i="4"/>
  <c r="X12" i="4"/>
  <c r="W12" i="4"/>
  <c r="V12" i="4"/>
  <c r="Y11" i="4"/>
  <c r="X11" i="4"/>
  <c r="W11" i="4"/>
  <c r="V11" i="4"/>
  <c r="Y10" i="4"/>
  <c r="X10" i="4"/>
  <c r="W10" i="4"/>
  <c r="V10" i="4"/>
  <c r="Y9" i="4"/>
  <c r="X9" i="4"/>
  <c r="W9" i="4"/>
  <c r="V9" i="4"/>
  <c r="Y8" i="4"/>
  <c r="X8" i="4"/>
  <c r="W8" i="4"/>
  <c r="V8" i="4"/>
  <c r="X14" i="1"/>
  <c r="X13" i="1"/>
  <c r="Y13" i="1"/>
  <c r="Y14" i="1"/>
  <c r="W13" i="1"/>
  <c r="W14" i="1"/>
  <c r="V13" i="1"/>
  <c r="V14" i="1"/>
  <c r="X11" i="1"/>
  <c r="Y11" i="1"/>
  <c r="W11" i="1"/>
  <c r="V11" i="1"/>
  <c r="V11" i="2" l="1"/>
  <c r="W11" i="2"/>
  <c r="X11" i="2"/>
  <c r="Y11" i="2"/>
  <c r="V10" i="1" l="1"/>
  <c r="W10" i="1"/>
  <c r="X10" i="1"/>
  <c r="Y10" i="1"/>
  <c r="V12" i="1"/>
  <c r="W12" i="1"/>
  <c r="X12" i="1"/>
  <c r="Y12" i="1"/>
  <c r="Y9" i="1"/>
  <c r="X9" i="1"/>
  <c r="W9" i="1"/>
  <c r="V9" i="1"/>
  <c r="Y14" i="3" l="1"/>
  <c r="X14" i="3"/>
  <c r="W14" i="3"/>
  <c r="V14" i="3"/>
  <c r="P14" i="3"/>
  <c r="Y13" i="3" l="1"/>
  <c r="X13" i="3"/>
  <c r="W13" i="3"/>
  <c r="V13" i="3"/>
  <c r="Y9" i="2"/>
  <c r="X9" i="2"/>
  <c r="W9" i="2"/>
  <c r="V9" i="2"/>
</calcChain>
</file>

<file path=xl/comments1.xml><?xml version="1.0" encoding="utf-8"?>
<comments xmlns="http://schemas.openxmlformats.org/spreadsheetml/2006/main">
  <authors>
    <author>Guntars.Strauts</author>
    <author>Anita Osvalde</author>
  </authors>
  <commentList>
    <comment ref="A23" authorId="0" shapeId="0">
      <text>
        <r>
          <rPr>
            <b/>
            <sz val="9"/>
            <color indexed="81"/>
            <rFont val="Tahoma"/>
            <family val="2"/>
            <charset val="186"/>
          </rPr>
          <t>Guntars.Strauts:</t>
        </r>
        <r>
          <rPr>
            <sz val="9"/>
            <color indexed="81"/>
            <rFont val="Tahoma"/>
            <family val="2"/>
            <charset val="186"/>
          </rPr>
          <t xml:space="preserve">
Skalojam substrātu</t>
        </r>
      </text>
    </comment>
    <comment ref="A24" authorId="0" shapeId="0">
      <text>
        <r>
          <rPr>
            <b/>
            <sz val="9"/>
            <color indexed="81"/>
            <rFont val="Tahoma"/>
            <family val="2"/>
            <charset val="186"/>
          </rPr>
          <t>Guntars.Strauts:</t>
        </r>
        <r>
          <rPr>
            <sz val="9"/>
            <color indexed="81"/>
            <rFont val="Tahoma"/>
            <family val="2"/>
            <charset val="186"/>
          </rPr>
          <t xml:space="preserve">
Pēc skalošanas</t>
        </r>
      </text>
    </comment>
    <comment ref="B49" authorId="1" shapeId="0">
      <text>
        <r>
          <rPr>
            <b/>
            <sz val="9"/>
            <color indexed="81"/>
            <rFont val="Tahoma"/>
            <family val="2"/>
          </rPr>
          <t>Anita Osvalde:</t>
        </r>
        <r>
          <rPr>
            <sz val="9"/>
            <color indexed="81"/>
            <rFont val="Tahoma"/>
            <family val="2"/>
          </rPr>
          <t xml:space="preserve">
Vairs nav </t>
        </r>
      </text>
    </comment>
    <comment ref="B51" authorId="1" shapeId="0">
      <text>
        <r>
          <rPr>
            <b/>
            <sz val="9"/>
            <color indexed="81"/>
            <rFont val="Tahoma"/>
            <family val="2"/>
          </rPr>
          <t>Anita Osvalde:</t>
        </r>
        <r>
          <rPr>
            <sz val="9"/>
            <color indexed="81"/>
            <rFont val="Tahoma"/>
            <family val="2"/>
          </rPr>
          <t xml:space="preserve">
Vairs nav </t>
        </r>
      </text>
    </comment>
  </commentList>
</comments>
</file>

<file path=xl/comments2.xml><?xml version="1.0" encoding="utf-8"?>
<comments xmlns="http://schemas.openxmlformats.org/spreadsheetml/2006/main">
  <authors>
    <author>Maris Liepins</author>
  </authors>
  <commentList>
    <comment ref="E44" authorId="0" shapeId="0">
      <text>
        <r>
          <rPr>
            <b/>
            <sz val="9"/>
            <color indexed="81"/>
            <rFont val="Tahoma"/>
            <family val="2"/>
            <charset val="186"/>
          </rPr>
          <t>Maris Liepins:</t>
        </r>
        <r>
          <rPr>
            <sz val="9"/>
            <color indexed="81"/>
            <rFont val="Tahoma"/>
            <family val="2"/>
            <charset val="186"/>
          </rPr>
          <t xml:space="preserve">
aptuveni pēc bilances</t>
        </r>
      </text>
    </comment>
  </commentList>
</comments>
</file>

<file path=xl/comments3.xml><?xml version="1.0" encoding="utf-8"?>
<comments xmlns="http://schemas.openxmlformats.org/spreadsheetml/2006/main">
  <authors>
    <author>Guntars.Strauts</author>
    <author>Maris Liepins</author>
    <author>Anita Osvalde</author>
  </authors>
  <commentList>
    <comment ref="A30" authorId="0" shapeId="0">
      <text>
        <r>
          <rPr>
            <b/>
            <sz val="9"/>
            <color indexed="81"/>
            <rFont val="Tahoma"/>
            <family val="2"/>
            <charset val="186"/>
          </rPr>
          <t>Guntars.Strauts:</t>
        </r>
        <r>
          <rPr>
            <sz val="9"/>
            <color indexed="81"/>
            <rFont val="Tahoma"/>
            <family val="2"/>
            <charset val="186"/>
          </rPr>
          <t xml:space="preserve">
Receptes pārbaude</t>
        </r>
      </text>
    </comment>
    <comment ref="A36" authorId="1" shapeId="0">
      <text>
        <r>
          <rPr>
            <b/>
            <sz val="9"/>
            <color indexed="81"/>
            <rFont val="Tahoma"/>
            <family val="2"/>
            <charset val="186"/>
          </rPr>
          <t>Maris Liepins:</t>
        </r>
        <r>
          <rPr>
            <sz val="9"/>
            <color indexed="81"/>
            <rFont val="Tahoma"/>
            <family val="2"/>
            <charset val="186"/>
          </rPr>
          <t xml:space="preserve">
Jaunas aprites sākums.
Vates saliešana.</t>
        </r>
      </text>
    </comment>
    <comment ref="N36" authorId="1" shapeId="0">
      <text>
        <r>
          <rPr>
            <b/>
            <sz val="9"/>
            <color indexed="81"/>
            <rFont val="Tahoma"/>
            <family val="2"/>
            <charset val="186"/>
          </rPr>
          <t>Maris Liepins:</t>
        </r>
        <r>
          <rPr>
            <sz val="9"/>
            <color indexed="81"/>
            <rFont val="Tahoma"/>
            <family val="2"/>
            <charset val="186"/>
          </rPr>
          <t xml:space="preserve">
Jaunas aprites sākums.
Vates saliešana.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Guntars.Strauts:</t>
        </r>
        <r>
          <rPr>
            <sz val="9"/>
            <color indexed="81"/>
            <rFont val="Tahoma"/>
            <family val="2"/>
          </rPr>
          <t xml:space="preserve">
zied 1 zieds</t>
        </r>
      </text>
    </comment>
    <comment ref="A39" authorId="0" shapeId="0">
      <text>
        <r>
          <rPr>
            <b/>
            <sz val="9"/>
            <color indexed="81"/>
            <rFont val="Tahoma"/>
            <family val="2"/>
            <charset val="186"/>
          </rPr>
          <t>Guntars.Strauts:</t>
        </r>
        <r>
          <rPr>
            <sz val="9"/>
            <color indexed="81"/>
            <rFont val="Tahoma"/>
            <family val="2"/>
            <charset val="186"/>
          </rPr>
          <t xml:space="preserve">
cigāra fāze</t>
        </r>
      </text>
    </comment>
    <comment ref="O53" authorId="2" shapeId="0">
      <text>
        <r>
          <rPr>
            <b/>
            <sz val="9"/>
            <color indexed="81"/>
            <rFont val="Tahoma"/>
            <family val="2"/>
          </rPr>
          <t>Anita Osvalde:</t>
        </r>
        <r>
          <rPr>
            <sz val="9"/>
            <color indexed="81"/>
            <rFont val="Tahoma"/>
            <family val="2"/>
          </rPr>
          <t xml:space="preserve">
Fe saturs pieaudzis, jo miglots ar Fe hellātu 0.1% DTA</t>
        </r>
      </text>
    </comment>
  </commentList>
</comments>
</file>

<file path=xl/comments4.xml><?xml version="1.0" encoding="utf-8"?>
<comments xmlns="http://schemas.openxmlformats.org/spreadsheetml/2006/main">
  <authors>
    <author>Guntars.Strauts</author>
    <author>Maris Liepins</author>
  </authors>
  <commentList>
    <comment ref="A22" authorId="0" shapeId="0">
      <text>
        <r>
          <rPr>
            <b/>
            <sz val="9"/>
            <color indexed="81"/>
            <rFont val="Tahoma"/>
            <family val="2"/>
            <charset val="186"/>
          </rPr>
          <t>Guntars.Strauts:</t>
        </r>
        <r>
          <rPr>
            <sz val="9"/>
            <color indexed="81"/>
            <rFont val="Tahoma"/>
            <family val="2"/>
            <charset val="186"/>
          </rPr>
          <t xml:space="preserve">
Skalojam substrātu</t>
        </r>
      </text>
    </comment>
    <comment ref="A23" authorId="1" shapeId="0">
      <text>
        <r>
          <rPr>
            <b/>
            <sz val="9"/>
            <color indexed="81"/>
            <rFont val="Tahoma"/>
            <family val="2"/>
            <charset val="186"/>
          </rPr>
          <t>Maris Liepins:</t>
        </r>
        <r>
          <rPr>
            <sz val="9"/>
            <color indexed="81"/>
            <rFont val="Tahoma"/>
            <family val="2"/>
            <charset val="186"/>
          </rPr>
          <t xml:space="preserve">
Pēc pastiprinātas  skalošanas</t>
        </r>
      </text>
    </comment>
  </commentList>
</comments>
</file>

<file path=xl/sharedStrings.xml><?xml version="1.0" encoding="utf-8"?>
<sst xmlns="http://schemas.openxmlformats.org/spreadsheetml/2006/main" count="738" uniqueCount="97">
  <si>
    <t xml:space="preserve">Kaudzīšu 57 </t>
  </si>
  <si>
    <t>Rumbula, Stopiņu nov.</t>
  </si>
  <si>
    <t>LV-2121, LATVIA</t>
  </si>
  <si>
    <t>SIA Getlini EKO</t>
  </si>
  <si>
    <t>pH</t>
  </si>
  <si>
    <t>EC</t>
  </si>
  <si>
    <t>N_NH4</t>
  </si>
  <si>
    <t>K</t>
  </si>
  <si>
    <t>Na</t>
  </si>
  <si>
    <t>Ca</t>
  </si>
  <si>
    <t>Mg</t>
  </si>
  <si>
    <t>N_NO3</t>
  </si>
  <si>
    <t>Cl</t>
  </si>
  <si>
    <t>S_SO4</t>
  </si>
  <si>
    <t>-HCO3</t>
  </si>
  <si>
    <t>P_PO4</t>
  </si>
  <si>
    <t>mS/cm</t>
  </si>
  <si>
    <t>mg/l</t>
  </si>
  <si>
    <t>Fe_tot</t>
  </si>
  <si>
    <t>Mn</t>
  </si>
  <si>
    <t>Zn</t>
  </si>
  <si>
    <t>B</t>
  </si>
  <si>
    <t>Cu</t>
  </si>
  <si>
    <t>Mo</t>
  </si>
  <si>
    <t>Unit -&gt;</t>
  </si>
  <si>
    <t>Ratio</t>
  </si>
  <si>
    <t>K:Ca</t>
  </si>
  <si>
    <t>K:Mg</t>
  </si>
  <si>
    <t>K:N</t>
  </si>
  <si>
    <t>Ca:Mg</t>
  </si>
  <si>
    <t>Date</t>
  </si>
  <si>
    <t>Slab</t>
  </si>
  <si>
    <t>Beorange</t>
  </si>
  <si>
    <t>Test Results</t>
  </si>
  <si>
    <t>Microelements</t>
  </si>
  <si>
    <t>Macroelements</t>
  </si>
  <si>
    <t>Haiku</t>
  </si>
  <si>
    <t>Imea</t>
  </si>
  <si>
    <t>&lt;3</t>
  </si>
  <si>
    <t>Leaf</t>
  </si>
  <si>
    <t>03.09.2019.</t>
  </si>
  <si>
    <t>Makroel., %</t>
  </si>
  <si>
    <t>Jaunas, zem 1.ķekara</t>
  </si>
  <si>
    <t>02.10.2019.</t>
  </si>
  <si>
    <t>Vecākas, zem 5.ķekara</t>
  </si>
  <si>
    <t>Managua</t>
  </si>
  <si>
    <t>Jaunas, 6-7.lapa no augšas</t>
  </si>
  <si>
    <t>Lapa zem gurķa cigāru stadijā</t>
  </si>
  <si>
    <t>S 0.78</t>
  </si>
  <si>
    <t>P 0.65</t>
  </si>
  <si>
    <t>15.10.2019.</t>
  </si>
  <si>
    <t>04.11.2019.</t>
  </si>
  <si>
    <t>17,7</t>
  </si>
  <si>
    <t>Apakšējās lapas ar vizuāliem bojājumiem</t>
  </si>
  <si>
    <t>19.11.2019.</t>
  </si>
  <si>
    <t>04.12.2019.</t>
  </si>
  <si>
    <t>10,12,2019</t>
  </si>
  <si>
    <t>17.12.2019.</t>
  </si>
  <si>
    <t>Recipe</t>
  </si>
  <si>
    <t>Aprite 2020_1_2</t>
  </si>
  <si>
    <t>Aprite 2019_2_2</t>
  </si>
  <si>
    <t>06.01.2020.</t>
  </si>
  <si>
    <t>22.01.2020.</t>
  </si>
  <si>
    <t>06.02.2020.</t>
  </si>
  <si>
    <t>Drip</t>
  </si>
  <si>
    <t>19.02.2020.</t>
  </si>
  <si>
    <t>Optimālie līmeņi gurķu lapās</t>
  </si>
  <si>
    <t>N_4,5-6,0</t>
  </si>
  <si>
    <t>3,0-5,0</t>
  </si>
  <si>
    <t>1,2-2,0</t>
  </si>
  <si>
    <t>0,5-0,9</t>
  </si>
  <si>
    <t>0,3-0,6</t>
  </si>
  <si>
    <t>0,5-1,0</t>
  </si>
  <si>
    <t>%</t>
  </si>
  <si>
    <t>ppm</t>
  </si>
  <si>
    <t>150-250</t>
  </si>
  <si>
    <t>40-100</t>
  </si>
  <si>
    <t>30-60</t>
  </si>
  <si>
    <t>10-16</t>
  </si>
  <si>
    <t>1-5</t>
  </si>
  <si>
    <t>Optimālie līmeņi tomātu lapās</t>
  </si>
  <si>
    <t>N_4,5-5,5</t>
  </si>
  <si>
    <t>4,0-5,5</t>
  </si>
  <si>
    <t>1,5-2,5</t>
  </si>
  <si>
    <t>150-300</t>
  </si>
  <si>
    <t>40-80</t>
  </si>
  <si>
    <t>30-75</t>
  </si>
  <si>
    <t>Optimālie līmeņi substrātā</t>
  </si>
  <si>
    <t>04.03.2020.</t>
  </si>
  <si>
    <t>18.03.2020.</t>
  </si>
  <si>
    <t>06.04.2020.</t>
  </si>
  <si>
    <t>21.04.2020.</t>
  </si>
  <si>
    <t>nav reaģ</t>
  </si>
  <si>
    <t>nav reaģentu</t>
  </si>
  <si>
    <t>07.05.2020.</t>
  </si>
  <si>
    <t>20.05.2020.</t>
  </si>
  <si>
    <t>05.06.2020.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</si>
</sst>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Border="1"/>
    <xf numFmtId="0" fontId="0" fillId="0" borderId="1" xfId="0" applyFill="1" applyBorder="1"/>
    <xf numFmtId="0" fontId="2" fillId="3" borderId="4" xfId="0" applyFont="1" applyFill="1" applyBorder="1"/>
    <xf numFmtId="0" fontId="0" fillId="0" borderId="0" xfId="0" applyBorder="1" applyProtection="1">
      <protection locked="0"/>
    </xf>
    <xf numFmtId="14" fontId="4" fillId="0" borderId="0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quotePrefix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/>
    <xf numFmtId="0" fontId="0" fillId="0" borderId="3" xfId="0" applyFill="1" applyBorder="1"/>
    <xf numFmtId="0" fontId="0" fillId="0" borderId="3" xfId="0" applyFill="1" applyBorder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5" fillId="0" borderId="2" xfId="0" applyFont="1" applyBorder="1"/>
    <xf numFmtId="0" fontId="0" fillId="0" borderId="2" xfId="0" applyBorder="1" applyProtection="1">
      <protection locked="0"/>
    </xf>
    <xf numFmtId="0" fontId="0" fillId="0" borderId="2" xfId="0" applyBorder="1"/>
    <xf numFmtId="0" fontId="5" fillId="0" borderId="2" xfId="0" applyFont="1" applyBorder="1" applyProtection="1">
      <protection locked="0"/>
    </xf>
    <xf numFmtId="0" fontId="4" fillId="0" borderId="2" xfId="0" applyFont="1" applyFill="1" applyBorder="1" applyProtection="1">
      <protection locked="0"/>
    </xf>
    <xf numFmtId="14" fontId="0" fillId="3" borderId="3" xfId="0" applyNumberFormat="1" applyFill="1" applyBorder="1"/>
    <xf numFmtId="165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14" fontId="0" fillId="3" borderId="1" xfId="0" applyNumberFormat="1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164" fontId="0" fillId="3" borderId="3" xfId="0" applyNumberFormat="1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14" fontId="0" fillId="0" borderId="1" xfId="0" applyNumberForma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3" borderId="3" xfId="0" applyFill="1" applyBorder="1" applyAlignment="1" applyProtection="1">
      <alignment horizontal="center"/>
      <protection locked="0"/>
    </xf>
    <xf numFmtId="1" fontId="0" fillId="3" borderId="3" xfId="0" applyNumberForma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164" fontId="6" fillId="3" borderId="3" xfId="0" applyNumberFormat="1" applyFont="1" applyFill="1" applyBorder="1" applyAlignment="1" applyProtection="1">
      <alignment horizontal="center"/>
      <protection locked="0"/>
    </xf>
    <xf numFmtId="2" fontId="6" fillId="3" borderId="3" xfId="0" applyNumberFormat="1" applyFont="1" applyFill="1" applyBorder="1" applyAlignment="1" applyProtection="1">
      <alignment horizontal="center"/>
      <protection locked="0"/>
    </xf>
    <xf numFmtId="1" fontId="6" fillId="3" borderId="3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0" fillId="4" borderId="1" xfId="0" applyFill="1" applyBorder="1"/>
    <xf numFmtId="14" fontId="0" fillId="3" borderId="1" xfId="0" applyNumberFormat="1" applyFont="1" applyFill="1" applyBorder="1"/>
    <xf numFmtId="0" fontId="0" fillId="3" borderId="1" xfId="0" applyFon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14" fontId="0" fillId="4" borderId="3" xfId="0" applyNumberFormat="1" applyFill="1" applyBorder="1"/>
    <xf numFmtId="0" fontId="0" fillId="4" borderId="3" xfId="0" applyFill="1" applyBorder="1" applyAlignment="1" applyProtection="1">
      <alignment horizontal="center"/>
      <protection locked="0"/>
    </xf>
    <xf numFmtId="164" fontId="0" fillId="4" borderId="3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2" fontId="0" fillId="4" borderId="3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 wrapText="1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horizontal="center"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64" fontId="2" fillId="4" borderId="1" xfId="0" applyNumberFormat="1" applyFont="1" applyFill="1" applyBorder="1" applyAlignment="1" applyProtection="1">
      <alignment horizontal="center"/>
      <protection locked="0"/>
    </xf>
    <xf numFmtId="2" fontId="10" fillId="4" borderId="3" xfId="0" applyNumberFormat="1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2" fontId="10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10" fillId="4" borderId="3" xfId="0" applyFont="1" applyFill="1" applyBorder="1" applyAlignment="1" applyProtection="1">
      <alignment horizontal="center"/>
      <protection locked="0"/>
    </xf>
    <xf numFmtId="164" fontId="10" fillId="4" borderId="3" xfId="0" applyNumberFormat="1" applyFont="1" applyFill="1" applyBorder="1" applyAlignment="1" applyProtection="1">
      <alignment horizontal="center"/>
      <protection locked="0"/>
    </xf>
    <xf numFmtId="164" fontId="11" fillId="4" borderId="3" xfId="0" applyNumberFormat="1" applyFont="1" applyFill="1" applyBorder="1" applyAlignment="1" applyProtection="1">
      <alignment horizontal="center"/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2" fontId="11" fillId="4" borderId="3" xfId="0" applyNumberFormat="1" applyFont="1" applyFill="1" applyBorder="1" applyAlignment="1" applyProtection="1">
      <alignment horizontal="center"/>
      <protection locked="0"/>
    </xf>
    <xf numFmtId="165" fontId="6" fillId="3" borderId="3" xfId="0" applyNumberFormat="1" applyFon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164" fontId="10" fillId="4" borderId="1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1" fontId="10" fillId="4" borderId="1" xfId="0" applyNumberFormat="1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>
      <alignment horizontal="center"/>
    </xf>
    <xf numFmtId="2" fontId="10" fillId="4" borderId="1" xfId="0" applyNumberFormat="1" applyFont="1" applyFill="1" applyBorder="1" applyAlignment="1">
      <alignment horizontal="center"/>
    </xf>
    <xf numFmtId="164" fontId="10" fillId="4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14" fontId="12" fillId="3" borderId="1" xfId="0" applyNumberFormat="1" applyFont="1" applyFill="1" applyBorder="1"/>
    <xf numFmtId="2" fontId="6" fillId="4" borderId="3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quotePrefix="1" applyFill="1" applyBorder="1" applyAlignment="1" applyProtection="1">
      <alignment horizontal="center"/>
      <protection locked="0"/>
    </xf>
    <xf numFmtId="0" fontId="0" fillId="0" borderId="1" xfId="0" quotePrefix="1" applyFill="1" applyBorder="1" applyAlignment="1" applyProtection="1">
      <alignment horizontal="center"/>
      <protection locked="0"/>
    </xf>
    <xf numFmtId="14" fontId="0" fillId="4" borderId="1" xfId="0" applyNumberFormat="1" applyFill="1" applyBorder="1"/>
    <xf numFmtId="0" fontId="0" fillId="4" borderId="1" xfId="0" applyFill="1" applyBorder="1" applyAlignment="1" applyProtection="1">
      <alignment horizontal="center" wrapText="1"/>
      <protection locked="0"/>
    </xf>
    <xf numFmtId="0" fontId="10" fillId="4" borderId="1" xfId="0" quotePrefix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right"/>
    </xf>
    <xf numFmtId="0" fontId="6" fillId="3" borderId="1" xfId="0" applyFont="1" applyFill="1" applyBorder="1" applyAlignment="1" applyProtection="1">
      <alignment horizontal="center"/>
      <protection locked="0"/>
    </xf>
    <xf numFmtId="164" fontId="6" fillId="3" borderId="1" xfId="0" applyNumberFormat="1" applyFont="1" applyFill="1" applyBorder="1" applyAlignment="1" applyProtection="1">
      <alignment horizontal="center"/>
      <protection locked="0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2" fontId="10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0" fillId="5" borderId="1" xfId="0" applyFill="1" applyBorder="1" applyAlignment="1" applyProtection="1">
      <alignment horizontal="center"/>
      <protection locked="0"/>
    </xf>
    <xf numFmtId="164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/>
    <xf numFmtId="0" fontId="12" fillId="3" borderId="1" xfId="0" applyFont="1" applyFill="1" applyBorder="1" applyAlignment="1" applyProtection="1">
      <alignment horizontal="center"/>
      <protection locked="0"/>
    </xf>
    <xf numFmtId="0" fontId="12" fillId="3" borderId="3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2" fontId="11" fillId="4" borderId="1" xfId="0" applyNumberFormat="1" applyFont="1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14" fontId="0" fillId="5" borderId="1" xfId="0" applyNumberFormat="1" applyFont="1" applyFill="1" applyBorder="1"/>
    <xf numFmtId="0" fontId="0" fillId="5" borderId="1" xfId="0" quotePrefix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1" fontId="12" fillId="3" borderId="1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Fill="1" applyBorder="1"/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quotePrefix="1" applyFill="1" applyBorder="1" applyAlignment="1" applyProtection="1">
      <alignment horizontal="center"/>
      <protection locked="0"/>
    </xf>
    <xf numFmtId="0" fontId="2" fillId="4" borderId="9" xfId="0" applyFont="1" applyFill="1" applyBorder="1"/>
    <xf numFmtId="0" fontId="0" fillId="4" borderId="9" xfId="0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/>
      <protection locked="0"/>
    </xf>
    <xf numFmtId="0" fontId="2" fillId="4" borderId="9" xfId="0" quotePrefix="1" applyFont="1" applyFill="1" applyBorder="1" applyAlignment="1" applyProtection="1">
      <alignment horizontal="center"/>
      <protection locked="0"/>
    </xf>
    <xf numFmtId="17" fontId="2" fillId="4" borderId="9" xfId="0" quotePrefix="1" applyNumberFormat="1" applyFont="1" applyFill="1" applyBorder="1" applyAlignment="1" applyProtection="1">
      <alignment horizontal="center"/>
      <protection locked="0"/>
    </xf>
    <xf numFmtId="2" fontId="1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9" xfId="0" quotePrefix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wrapText="1"/>
    </xf>
    <xf numFmtId="164" fontId="0" fillId="4" borderId="1" xfId="0" applyNumberFormat="1" applyFill="1" applyBorder="1" applyAlignment="1">
      <alignment horizontal="center"/>
    </xf>
    <xf numFmtId="14" fontId="6" fillId="3" borderId="3" xfId="0" applyNumberFormat="1" applyFont="1" applyFill="1" applyBorder="1"/>
    <xf numFmtId="164" fontId="0" fillId="3" borderId="1" xfId="0" applyNumberForma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28576</xdr:rowOff>
    </xdr:from>
    <xdr:to>
      <xdr:col>0</xdr:col>
      <xdr:colOff>914400</xdr:colOff>
      <xdr:row>4</xdr:row>
      <xdr:rowOff>12211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8576"/>
          <a:ext cx="733425" cy="821835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0</xdr:row>
      <xdr:rowOff>66675</xdr:rowOff>
    </xdr:from>
    <xdr:to>
      <xdr:col>12</xdr:col>
      <xdr:colOff>400050</xdr:colOff>
      <xdr:row>3</xdr:row>
      <xdr:rowOff>68978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4350" y="257175"/>
          <a:ext cx="876300" cy="6500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28576</xdr:rowOff>
    </xdr:from>
    <xdr:to>
      <xdr:col>1</xdr:col>
      <xdr:colOff>0</xdr:colOff>
      <xdr:row>4</xdr:row>
      <xdr:rowOff>12211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8576"/>
          <a:ext cx="733425" cy="821835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0</xdr:row>
      <xdr:rowOff>66675</xdr:rowOff>
    </xdr:from>
    <xdr:to>
      <xdr:col>12</xdr:col>
      <xdr:colOff>400050</xdr:colOff>
      <xdr:row>3</xdr:row>
      <xdr:rowOff>68978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675" y="66675"/>
          <a:ext cx="876300" cy="6500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28576</xdr:rowOff>
    </xdr:from>
    <xdr:to>
      <xdr:col>0</xdr:col>
      <xdr:colOff>914400</xdr:colOff>
      <xdr:row>4</xdr:row>
      <xdr:rowOff>12211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8576"/>
          <a:ext cx="733425" cy="821835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238125</xdr:colOff>
      <xdr:row>0</xdr:row>
      <xdr:rowOff>28575</xdr:rowOff>
    </xdr:from>
    <xdr:to>
      <xdr:col>12</xdr:col>
      <xdr:colOff>402552</xdr:colOff>
      <xdr:row>4</xdr:row>
      <xdr:rowOff>50800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28575"/>
          <a:ext cx="812127" cy="8604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28576</xdr:rowOff>
    </xdr:from>
    <xdr:to>
      <xdr:col>0</xdr:col>
      <xdr:colOff>866775</xdr:colOff>
      <xdr:row>3</xdr:row>
      <xdr:rowOff>126511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8576"/>
          <a:ext cx="685800" cy="745635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0</xdr:row>
      <xdr:rowOff>66675</xdr:rowOff>
    </xdr:from>
    <xdr:to>
      <xdr:col>12</xdr:col>
      <xdr:colOff>400050</xdr:colOff>
      <xdr:row>2</xdr:row>
      <xdr:rowOff>183278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66675"/>
          <a:ext cx="876300" cy="650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5"/>
  <sheetViews>
    <sheetView zoomScaleNormal="100" workbookViewId="0">
      <pane ySplit="8" topLeftCell="A45" activePane="bottomLeft" state="frozen"/>
      <selection pane="bottomLeft" activeCell="I58" sqref="I58"/>
    </sheetView>
  </sheetViews>
  <sheetFormatPr defaultColWidth="9.140625" defaultRowHeight="15" x14ac:dyDescent="0.25"/>
  <cols>
    <col min="1" max="1" width="14.42578125" customWidth="1"/>
    <col min="2" max="2" width="13.5703125" customWidth="1"/>
    <col min="3" max="3" width="10.5703125" customWidth="1"/>
    <col min="4" max="13" width="9" customWidth="1"/>
    <col min="14" max="14" width="13.140625" customWidth="1"/>
    <col min="15" max="20" width="10" customWidth="1"/>
    <col min="21" max="21" width="14.28515625" bestFit="1" customWidth="1"/>
  </cols>
  <sheetData>
    <row r="1" spans="1:36" x14ac:dyDescent="0.25">
      <c r="A1" s="1"/>
      <c r="B1" s="4"/>
      <c r="C1" s="5"/>
      <c r="D1" s="4"/>
      <c r="E1" s="4"/>
      <c r="F1" s="1"/>
      <c r="G1" s="1"/>
      <c r="H1" s="4"/>
      <c r="I1" s="4"/>
      <c r="J1" s="7" t="s">
        <v>3</v>
      </c>
      <c r="K1" s="4"/>
      <c r="L1" s="4"/>
      <c r="M1" s="4"/>
    </row>
    <row r="2" spans="1:36" ht="21" x14ac:dyDescent="0.35">
      <c r="A2" s="1"/>
      <c r="B2" s="4"/>
      <c r="C2" s="1"/>
      <c r="D2" s="4"/>
      <c r="E2" s="14" t="s">
        <v>33</v>
      </c>
      <c r="F2" s="1"/>
      <c r="G2" s="1"/>
      <c r="H2" s="8"/>
      <c r="I2" s="4"/>
      <c r="J2" s="7" t="s">
        <v>0</v>
      </c>
      <c r="K2" s="4"/>
      <c r="L2" s="4"/>
      <c r="M2" s="4"/>
      <c r="P2" s="14" t="s">
        <v>33</v>
      </c>
    </row>
    <row r="3" spans="1:36" x14ac:dyDescent="0.25">
      <c r="A3" s="1"/>
      <c r="B3" s="4"/>
      <c r="C3" s="1"/>
      <c r="D3" s="4"/>
      <c r="E3" s="15" t="s">
        <v>32</v>
      </c>
      <c r="G3" s="1"/>
      <c r="H3" s="4"/>
      <c r="I3" s="4"/>
      <c r="J3" s="7" t="s">
        <v>1</v>
      </c>
      <c r="K3" s="4"/>
      <c r="L3" s="4"/>
      <c r="M3" s="4"/>
      <c r="P3" s="15" t="s">
        <v>32</v>
      </c>
    </row>
    <row r="4" spans="1:36" x14ac:dyDescent="0.25">
      <c r="A4" s="1"/>
      <c r="B4" s="4"/>
      <c r="C4" s="4"/>
      <c r="D4" s="47" t="s">
        <v>58</v>
      </c>
      <c r="E4" s="48" t="s">
        <v>31</v>
      </c>
      <c r="F4" s="49" t="s">
        <v>39</v>
      </c>
      <c r="G4" s="4"/>
      <c r="H4" s="4"/>
      <c r="I4" s="4"/>
      <c r="J4" s="9" t="s">
        <v>2</v>
      </c>
      <c r="K4" s="4"/>
      <c r="L4" s="4"/>
      <c r="M4" s="4"/>
      <c r="P4" s="15" t="s">
        <v>31</v>
      </c>
    </row>
    <row r="5" spans="1:36" x14ac:dyDescent="0.25">
      <c r="A5" s="20" t="s">
        <v>35</v>
      </c>
      <c r="B5" s="21"/>
      <c r="C5" s="21"/>
      <c r="D5" s="21"/>
      <c r="E5" s="22"/>
      <c r="F5" s="23"/>
      <c r="G5" s="21"/>
      <c r="H5" s="21"/>
      <c r="I5" s="21"/>
      <c r="J5" s="24"/>
      <c r="K5" s="21"/>
      <c r="L5" s="21"/>
      <c r="M5" s="21"/>
      <c r="N5" s="16" t="s">
        <v>34</v>
      </c>
    </row>
    <row r="6" spans="1:36" x14ac:dyDescent="0.25">
      <c r="A6" s="17" t="s">
        <v>24</v>
      </c>
      <c r="B6" s="18"/>
      <c r="C6" s="19" t="s">
        <v>16</v>
      </c>
      <c r="D6" s="136" t="s">
        <v>17</v>
      </c>
      <c r="E6" s="136"/>
      <c r="F6" s="136"/>
      <c r="G6" s="136"/>
      <c r="H6" s="136"/>
      <c r="I6" s="136"/>
      <c r="J6" s="136"/>
      <c r="K6" s="136"/>
      <c r="L6" s="136"/>
      <c r="M6" s="136"/>
      <c r="N6" s="2" t="s">
        <v>24</v>
      </c>
      <c r="O6" s="137" t="s">
        <v>17</v>
      </c>
      <c r="P6" s="138"/>
      <c r="Q6" s="138"/>
      <c r="R6" s="138"/>
      <c r="S6" s="138"/>
      <c r="T6" s="139"/>
      <c r="U6" s="6"/>
      <c r="V6" s="140" t="s">
        <v>25</v>
      </c>
      <c r="W6" s="141"/>
      <c r="X6" s="141"/>
      <c r="Y6" s="142"/>
    </row>
    <row r="7" spans="1:36" ht="15.75" thickBot="1" x14ac:dyDescent="0.3">
      <c r="A7" s="3" t="s">
        <v>30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  <c r="H7" s="10" t="s">
        <v>10</v>
      </c>
      <c r="I7" s="10" t="s">
        <v>11</v>
      </c>
      <c r="J7" s="10" t="s">
        <v>12</v>
      </c>
      <c r="K7" s="10" t="s">
        <v>13</v>
      </c>
      <c r="L7" s="11" t="s">
        <v>14</v>
      </c>
      <c r="M7" s="10" t="s">
        <v>15</v>
      </c>
      <c r="N7" s="3" t="s">
        <v>30</v>
      </c>
      <c r="O7" s="10" t="s">
        <v>18</v>
      </c>
      <c r="P7" s="10" t="s">
        <v>19</v>
      </c>
      <c r="Q7" s="10" t="s">
        <v>20</v>
      </c>
      <c r="R7" s="10" t="s">
        <v>21</v>
      </c>
      <c r="S7" s="10" t="s">
        <v>22</v>
      </c>
      <c r="T7" s="10" t="s">
        <v>23</v>
      </c>
      <c r="U7" s="6"/>
      <c r="V7" s="10" t="s">
        <v>26</v>
      </c>
      <c r="W7" s="10" t="s">
        <v>27</v>
      </c>
      <c r="X7" s="10" t="s">
        <v>28</v>
      </c>
      <c r="Y7" s="10" t="s">
        <v>29</v>
      </c>
    </row>
    <row r="8" spans="1:36" s="40" customFormat="1" ht="15.75" thickTop="1" x14ac:dyDescent="0.25">
      <c r="A8" s="123" t="s">
        <v>80</v>
      </c>
      <c r="B8" s="124"/>
      <c r="C8" s="125" t="s">
        <v>73</v>
      </c>
      <c r="D8" s="125" t="s">
        <v>81</v>
      </c>
      <c r="E8" s="125" t="s">
        <v>82</v>
      </c>
      <c r="F8" s="125"/>
      <c r="G8" s="125" t="s">
        <v>83</v>
      </c>
      <c r="H8" s="125" t="s">
        <v>70</v>
      </c>
      <c r="I8" s="125"/>
      <c r="J8" s="125"/>
      <c r="K8" s="125" t="s">
        <v>71</v>
      </c>
      <c r="L8" s="126"/>
      <c r="M8" s="125" t="s">
        <v>72</v>
      </c>
      <c r="N8" s="123" t="s">
        <v>74</v>
      </c>
      <c r="O8" s="125" t="s">
        <v>84</v>
      </c>
      <c r="P8" s="125" t="s">
        <v>76</v>
      </c>
      <c r="Q8" s="125" t="s">
        <v>85</v>
      </c>
      <c r="R8" s="125" t="s">
        <v>86</v>
      </c>
      <c r="S8" s="127">
        <v>44105</v>
      </c>
      <c r="T8" s="126" t="s">
        <v>79</v>
      </c>
      <c r="U8" s="38"/>
      <c r="V8" s="34"/>
      <c r="W8" s="34"/>
      <c r="X8" s="34"/>
      <c r="Y8" s="34"/>
    </row>
    <row r="9" spans="1:36" x14ac:dyDescent="0.25">
      <c r="A9" s="25">
        <v>43691</v>
      </c>
      <c r="B9" s="41">
        <v>6.21</v>
      </c>
      <c r="C9" s="41">
        <v>3.53</v>
      </c>
      <c r="D9" s="41">
        <v>14.5</v>
      </c>
      <c r="E9" s="41">
        <v>335</v>
      </c>
      <c r="F9" s="41">
        <v>41</v>
      </c>
      <c r="G9" s="41">
        <v>370</v>
      </c>
      <c r="H9" s="42">
        <v>96.5</v>
      </c>
      <c r="I9" s="41">
        <v>287</v>
      </c>
      <c r="J9" s="41">
        <v>119</v>
      </c>
      <c r="K9" s="41">
        <v>181</v>
      </c>
      <c r="L9" s="41">
        <v>50</v>
      </c>
      <c r="M9" s="41">
        <v>45.6</v>
      </c>
      <c r="N9" s="25">
        <v>43691</v>
      </c>
      <c r="O9" s="41">
        <v>1.92</v>
      </c>
      <c r="P9" s="41">
        <v>0.61</v>
      </c>
      <c r="Q9" s="41">
        <v>0.495</v>
      </c>
      <c r="R9" s="41">
        <v>0.43</v>
      </c>
      <c r="S9" s="41">
        <v>8.3000000000000004E-2</v>
      </c>
      <c r="T9" s="41">
        <v>0.05</v>
      </c>
      <c r="U9" s="6"/>
      <c r="V9" s="33">
        <f>E9/G9</f>
        <v>0.90540540540540537</v>
      </c>
      <c r="W9" s="33">
        <f>E9/H9</f>
        <v>3.471502590673575</v>
      </c>
      <c r="X9" s="33">
        <f>E9/(D9+I9)</f>
        <v>1.1111111111111112</v>
      </c>
      <c r="Y9" s="33">
        <f>G9/H9</f>
        <v>3.8341968911917097</v>
      </c>
    </row>
    <row r="10" spans="1:36" x14ac:dyDescent="0.25">
      <c r="A10" s="25">
        <v>43711</v>
      </c>
      <c r="B10" s="28">
        <v>7.48</v>
      </c>
      <c r="C10" s="28">
        <v>6.85</v>
      </c>
      <c r="D10" s="28">
        <v>0</v>
      </c>
      <c r="E10" s="28">
        <v>555</v>
      </c>
      <c r="F10" s="28">
        <v>122</v>
      </c>
      <c r="G10" s="28">
        <v>760</v>
      </c>
      <c r="H10" s="32">
        <v>283.5</v>
      </c>
      <c r="I10" s="28">
        <v>452</v>
      </c>
      <c r="J10" s="28">
        <v>380</v>
      </c>
      <c r="K10" s="28">
        <v>519</v>
      </c>
      <c r="L10" s="28">
        <v>403</v>
      </c>
      <c r="M10" s="28">
        <v>7.1</v>
      </c>
      <c r="N10" s="25">
        <v>43711</v>
      </c>
      <c r="O10" s="28">
        <v>6.4</v>
      </c>
      <c r="P10" s="28">
        <v>0.9</v>
      </c>
      <c r="Q10" s="28">
        <v>1.49</v>
      </c>
      <c r="R10" s="28">
        <v>1.44</v>
      </c>
      <c r="S10" s="26">
        <v>0.9</v>
      </c>
      <c r="T10" s="28">
        <v>0.16</v>
      </c>
      <c r="U10" s="6"/>
      <c r="V10" s="33">
        <f t="shared" ref="V10:V17" si="0">E10/G10</f>
        <v>0.73026315789473684</v>
      </c>
      <c r="W10" s="33">
        <f t="shared" ref="W10:W17" si="1">E10/H10</f>
        <v>1.9576719576719577</v>
      </c>
      <c r="X10" s="33">
        <f t="shared" ref="X10:X12" si="2">E10/(D10+I10)</f>
        <v>1.2278761061946903</v>
      </c>
      <c r="Y10" s="33">
        <f t="shared" ref="Y10:Y17" si="3">G10/H10</f>
        <v>2.6807760141093473</v>
      </c>
    </row>
    <row r="11" spans="1:36" s="57" customFormat="1" ht="30" customHeight="1" x14ac:dyDescent="0.25">
      <c r="A11" s="54" t="s">
        <v>40</v>
      </c>
      <c r="B11" s="59" t="s">
        <v>42</v>
      </c>
      <c r="C11" s="55" t="s">
        <v>41</v>
      </c>
      <c r="D11" s="65">
        <v>4.9000000000000004</v>
      </c>
      <c r="E11" s="69">
        <v>4.12</v>
      </c>
      <c r="F11" s="69"/>
      <c r="G11" s="69">
        <v>2.5099999999999998</v>
      </c>
      <c r="H11" s="65">
        <v>0.81</v>
      </c>
      <c r="I11" s="69"/>
      <c r="J11" s="69"/>
      <c r="K11" s="69" t="s">
        <v>48</v>
      </c>
      <c r="L11" s="69"/>
      <c r="M11" s="69" t="s">
        <v>49</v>
      </c>
      <c r="N11" s="54" t="s">
        <v>40</v>
      </c>
      <c r="O11" s="69">
        <v>116</v>
      </c>
      <c r="P11" s="69">
        <v>52</v>
      </c>
      <c r="Q11" s="69">
        <v>19.7</v>
      </c>
      <c r="R11" s="69">
        <v>31</v>
      </c>
      <c r="S11" s="70">
        <v>13.8</v>
      </c>
      <c r="T11" s="69">
        <v>2.4</v>
      </c>
      <c r="U11" s="38"/>
      <c r="V11" s="56">
        <f t="shared" si="0"/>
        <v>1.6414342629482073</v>
      </c>
      <c r="W11" s="56">
        <f t="shared" si="1"/>
        <v>5.0864197530864192</v>
      </c>
      <c r="X11" s="56">
        <f>E11/D11</f>
        <v>0.84081632653061222</v>
      </c>
      <c r="Y11" s="56">
        <f t="shared" si="3"/>
        <v>3.098765432098765</v>
      </c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</row>
    <row r="12" spans="1:36" x14ac:dyDescent="0.25">
      <c r="A12" s="25">
        <v>43732</v>
      </c>
      <c r="B12" s="41">
        <v>6.75</v>
      </c>
      <c r="C12" s="41">
        <v>5.22</v>
      </c>
      <c r="D12" s="41">
        <v>0</v>
      </c>
      <c r="E12" s="41">
        <v>124</v>
      </c>
      <c r="F12" s="41">
        <v>143</v>
      </c>
      <c r="G12" s="41">
        <v>840</v>
      </c>
      <c r="H12" s="42">
        <v>272</v>
      </c>
      <c r="I12" s="41">
        <v>340</v>
      </c>
      <c r="J12" s="41">
        <v>168</v>
      </c>
      <c r="K12" s="41">
        <v>560</v>
      </c>
      <c r="L12" s="41">
        <v>93</v>
      </c>
      <c r="M12" s="41">
        <v>25.3</v>
      </c>
      <c r="N12" s="25">
        <v>43732</v>
      </c>
      <c r="O12" s="41">
        <v>16.2</v>
      </c>
      <c r="P12" s="41">
        <v>0.8</v>
      </c>
      <c r="Q12" s="41">
        <v>1.79</v>
      </c>
      <c r="R12" s="41">
        <v>2.12</v>
      </c>
      <c r="S12" s="41">
        <v>0.16</v>
      </c>
      <c r="T12" s="41">
        <v>0.18</v>
      </c>
      <c r="U12" s="6"/>
      <c r="V12" s="33">
        <f t="shared" si="0"/>
        <v>0.14761904761904762</v>
      </c>
      <c r="W12" s="33">
        <f t="shared" si="1"/>
        <v>0.45588235294117646</v>
      </c>
      <c r="X12" s="33">
        <f t="shared" si="2"/>
        <v>0.36470588235294116</v>
      </c>
      <c r="Y12" s="33">
        <f t="shared" si="3"/>
        <v>3.0882352941176472</v>
      </c>
    </row>
    <row r="13" spans="1:36" s="40" customFormat="1" ht="30.75" customHeight="1" x14ac:dyDescent="0.25">
      <c r="A13" s="54" t="s">
        <v>43</v>
      </c>
      <c r="B13" s="59" t="s">
        <v>42</v>
      </c>
      <c r="C13" s="55" t="s">
        <v>41</v>
      </c>
      <c r="D13" s="69">
        <v>4.25</v>
      </c>
      <c r="E13" s="65">
        <v>4.3</v>
      </c>
      <c r="F13" s="69"/>
      <c r="G13" s="69">
        <v>2.12</v>
      </c>
      <c r="H13" s="65">
        <v>0.6</v>
      </c>
      <c r="I13" s="69"/>
      <c r="J13" s="69"/>
      <c r="K13" s="69">
        <v>0.84</v>
      </c>
      <c r="L13" s="69"/>
      <c r="M13" s="69">
        <v>0.74</v>
      </c>
      <c r="N13" s="54" t="s">
        <v>43</v>
      </c>
      <c r="O13" s="69">
        <v>146</v>
      </c>
      <c r="P13" s="69">
        <v>152</v>
      </c>
      <c r="Q13" s="69">
        <v>20.9</v>
      </c>
      <c r="R13" s="69">
        <v>31</v>
      </c>
      <c r="S13" s="69">
        <v>17</v>
      </c>
      <c r="T13" s="65">
        <v>2.7</v>
      </c>
      <c r="U13" s="38"/>
      <c r="V13" s="56">
        <f t="shared" si="0"/>
        <v>2.0283018867924527</v>
      </c>
      <c r="W13" s="56">
        <f t="shared" si="1"/>
        <v>7.166666666666667</v>
      </c>
      <c r="X13" s="58">
        <f>E13/D13</f>
        <v>1.0117647058823529</v>
      </c>
      <c r="Y13" s="56">
        <f t="shared" si="3"/>
        <v>3.5333333333333337</v>
      </c>
    </row>
    <row r="14" spans="1:36" s="40" customFormat="1" ht="33" customHeight="1" x14ac:dyDescent="0.25">
      <c r="A14" s="54" t="s">
        <v>43</v>
      </c>
      <c r="B14" s="59" t="s">
        <v>44</v>
      </c>
      <c r="C14" s="55" t="s">
        <v>41</v>
      </c>
      <c r="D14" s="69">
        <v>4.13</v>
      </c>
      <c r="E14" s="69">
        <v>4.3099999999999996</v>
      </c>
      <c r="F14" s="69"/>
      <c r="G14" s="69">
        <v>6.41</v>
      </c>
      <c r="H14" s="65">
        <v>1.47</v>
      </c>
      <c r="I14" s="69"/>
      <c r="J14" s="69"/>
      <c r="K14" s="65">
        <v>2</v>
      </c>
      <c r="L14" s="69"/>
      <c r="M14" s="69">
        <v>0.94</v>
      </c>
      <c r="N14" s="54" t="s">
        <v>43</v>
      </c>
      <c r="O14" s="69">
        <v>175</v>
      </c>
      <c r="P14" s="69">
        <v>167</v>
      </c>
      <c r="Q14" s="69">
        <v>20.9</v>
      </c>
      <c r="R14" s="69">
        <v>79.5</v>
      </c>
      <c r="S14" s="69">
        <v>10</v>
      </c>
      <c r="T14" s="69">
        <v>5.48</v>
      </c>
      <c r="U14" s="38"/>
      <c r="V14" s="56">
        <f t="shared" si="0"/>
        <v>0.67238689547581898</v>
      </c>
      <c r="W14" s="56">
        <f t="shared" si="1"/>
        <v>2.9319727891156462</v>
      </c>
      <c r="X14" s="58">
        <f>E14/D14</f>
        <v>1.0435835351089588</v>
      </c>
      <c r="Y14" s="56">
        <f t="shared" si="3"/>
        <v>4.3605442176870746</v>
      </c>
    </row>
    <row r="15" spans="1:36" x14ac:dyDescent="0.25">
      <c r="A15" s="25">
        <v>43748</v>
      </c>
      <c r="B15" s="28">
        <v>6.78</v>
      </c>
      <c r="C15" s="27">
        <v>5.59</v>
      </c>
      <c r="D15" s="28">
        <v>0</v>
      </c>
      <c r="E15" s="28">
        <v>38</v>
      </c>
      <c r="F15" s="28">
        <v>163</v>
      </c>
      <c r="G15" s="28">
        <v>900</v>
      </c>
      <c r="H15" s="32">
        <v>373</v>
      </c>
      <c r="I15" s="28">
        <v>208</v>
      </c>
      <c r="J15" s="28">
        <v>312</v>
      </c>
      <c r="K15" s="28">
        <v>893</v>
      </c>
      <c r="L15" s="28">
        <v>71</v>
      </c>
      <c r="M15" s="28">
        <v>13.2</v>
      </c>
      <c r="N15" s="25">
        <v>43748</v>
      </c>
      <c r="O15" s="28">
        <v>4.92</v>
      </c>
      <c r="P15" s="28">
        <v>1.1499999999999999</v>
      </c>
      <c r="Q15" s="28">
        <v>3.11</v>
      </c>
      <c r="R15" s="28">
        <v>1.46</v>
      </c>
      <c r="S15" s="28">
        <v>8.4000000000000005E-2</v>
      </c>
      <c r="T15" s="28">
        <v>0.19</v>
      </c>
      <c r="U15" s="6"/>
      <c r="V15" s="75">
        <f t="shared" si="0"/>
        <v>4.2222222222222223E-2</v>
      </c>
      <c r="W15" s="33">
        <f t="shared" si="1"/>
        <v>0.10187667560321716</v>
      </c>
      <c r="X15" s="75">
        <f>E15/(I15+D15)</f>
        <v>0.18269230769230768</v>
      </c>
      <c r="Y15" s="33">
        <f t="shared" si="3"/>
        <v>2.4128686327077746</v>
      </c>
    </row>
    <row r="16" spans="1:36" ht="30" x14ac:dyDescent="0.25">
      <c r="A16" s="54" t="s">
        <v>50</v>
      </c>
      <c r="B16" s="59" t="s">
        <v>42</v>
      </c>
      <c r="C16" s="55" t="s">
        <v>41</v>
      </c>
      <c r="D16" s="69">
        <v>3.75</v>
      </c>
      <c r="E16" s="69">
        <v>4.4400000000000004</v>
      </c>
      <c r="F16" s="55"/>
      <c r="G16" s="69">
        <v>1.68</v>
      </c>
      <c r="H16" s="65">
        <v>0.47</v>
      </c>
      <c r="I16" s="55"/>
      <c r="J16" s="55"/>
      <c r="K16" s="65">
        <v>0.9</v>
      </c>
      <c r="L16" s="55"/>
      <c r="M16" s="69">
        <v>0.59</v>
      </c>
      <c r="N16" s="54" t="s">
        <v>50</v>
      </c>
      <c r="O16" s="69">
        <v>153</v>
      </c>
      <c r="P16" s="69">
        <v>186</v>
      </c>
      <c r="Q16" s="69">
        <v>15.2</v>
      </c>
      <c r="R16" s="69">
        <v>31</v>
      </c>
      <c r="S16" s="69">
        <v>13.5</v>
      </c>
      <c r="T16" s="65">
        <v>2.7</v>
      </c>
      <c r="U16" s="6"/>
      <c r="V16" s="56">
        <f t="shared" si="0"/>
        <v>2.6428571428571432</v>
      </c>
      <c r="W16" s="56">
        <f t="shared" si="1"/>
        <v>9.4468085106382986</v>
      </c>
      <c r="X16" s="58">
        <f t="shared" ref="X16:X17" si="4">E16/D16</f>
        <v>1.1840000000000002</v>
      </c>
      <c r="Y16" s="56">
        <f t="shared" si="3"/>
        <v>3.5744680851063833</v>
      </c>
    </row>
    <row r="17" spans="1:25" ht="32.25" customHeight="1" x14ac:dyDescent="0.25">
      <c r="A17" s="54" t="s">
        <v>50</v>
      </c>
      <c r="B17" s="59" t="s">
        <v>44</v>
      </c>
      <c r="C17" s="55" t="s">
        <v>41</v>
      </c>
      <c r="D17" s="65">
        <v>3.9</v>
      </c>
      <c r="E17" s="69">
        <v>5.07</v>
      </c>
      <c r="F17" s="55"/>
      <c r="G17" s="69">
        <v>3.84</v>
      </c>
      <c r="H17" s="65">
        <v>0.5</v>
      </c>
      <c r="I17" s="55"/>
      <c r="J17" s="55"/>
      <c r="K17" s="69">
        <v>1.94</v>
      </c>
      <c r="L17" s="55"/>
      <c r="M17" s="69">
        <v>0.91</v>
      </c>
      <c r="N17" s="54" t="s">
        <v>50</v>
      </c>
      <c r="O17" s="69">
        <v>192</v>
      </c>
      <c r="P17" s="69">
        <v>296</v>
      </c>
      <c r="Q17" s="69">
        <v>14.9</v>
      </c>
      <c r="R17" s="69">
        <v>55</v>
      </c>
      <c r="S17" s="69">
        <v>14.2</v>
      </c>
      <c r="T17" s="69">
        <v>3.75</v>
      </c>
      <c r="U17" s="6"/>
      <c r="V17" s="56">
        <f t="shared" si="0"/>
        <v>1.3203125000000002</v>
      </c>
      <c r="W17" s="56">
        <f t="shared" si="1"/>
        <v>10.14</v>
      </c>
      <c r="X17" s="58">
        <f t="shared" si="4"/>
        <v>1.3</v>
      </c>
      <c r="Y17" s="56">
        <f t="shared" si="3"/>
        <v>7.68</v>
      </c>
    </row>
    <row r="18" spans="1:25" x14ac:dyDescent="0.25">
      <c r="A18" s="25">
        <v>43767</v>
      </c>
      <c r="B18" s="41">
        <v>6.31</v>
      </c>
      <c r="C18" s="41">
        <v>4.97</v>
      </c>
      <c r="D18" s="41">
        <v>0</v>
      </c>
      <c r="E18" s="41">
        <v>78.5</v>
      </c>
      <c r="F18" s="41">
        <v>100</v>
      </c>
      <c r="G18" s="41">
        <v>760</v>
      </c>
      <c r="H18" s="42">
        <v>231</v>
      </c>
      <c r="I18" s="41">
        <v>240</v>
      </c>
      <c r="J18" s="41">
        <v>240</v>
      </c>
      <c r="K18" s="41">
        <v>543</v>
      </c>
      <c r="L18" s="41">
        <v>22</v>
      </c>
      <c r="M18" s="41">
        <v>6.6</v>
      </c>
      <c r="N18" s="25">
        <v>43767</v>
      </c>
      <c r="O18" s="41">
        <v>1.84</v>
      </c>
      <c r="P18" s="75">
        <v>0.8</v>
      </c>
      <c r="Q18" s="41">
        <v>2.54</v>
      </c>
      <c r="R18" s="41">
        <v>1.68</v>
      </c>
      <c r="S18" s="41">
        <v>0.11600000000000001</v>
      </c>
      <c r="T18" s="75">
        <v>0.1</v>
      </c>
      <c r="U18" s="6"/>
      <c r="V18" s="33">
        <f t="shared" ref="V18" si="5">E18/G18</f>
        <v>0.10328947368421053</v>
      </c>
      <c r="W18" s="33">
        <f t="shared" ref="W18" si="6">E18/H18</f>
        <v>0.33982683982683981</v>
      </c>
      <c r="X18" s="33">
        <f t="shared" ref="X18" si="7">E18/(D18+I18)</f>
        <v>0.32708333333333334</v>
      </c>
      <c r="Y18" s="33">
        <f t="shared" ref="Y18" si="8">G18/H18</f>
        <v>3.2900432900432901</v>
      </c>
    </row>
    <row r="19" spans="1:25" ht="30" x14ac:dyDescent="0.25">
      <c r="A19" s="54" t="s">
        <v>51</v>
      </c>
      <c r="B19" s="59" t="s">
        <v>42</v>
      </c>
      <c r="C19" s="55" t="s">
        <v>41</v>
      </c>
      <c r="D19" s="65">
        <v>4.3</v>
      </c>
      <c r="E19" s="69">
        <v>5.53</v>
      </c>
      <c r="F19" s="55"/>
      <c r="G19" s="69">
        <v>2.79</v>
      </c>
      <c r="H19" s="65">
        <v>0.46</v>
      </c>
      <c r="I19" s="55"/>
      <c r="J19" s="55"/>
      <c r="K19" s="69">
        <v>1.05</v>
      </c>
      <c r="L19" s="55"/>
      <c r="M19" s="65">
        <v>0.7</v>
      </c>
      <c r="N19" s="54" t="s">
        <v>51</v>
      </c>
      <c r="O19" s="69">
        <v>200</v>
      </c>
      <c r="P19" s="69">
        <v>262</v>
      </c>
      <c r="Q19" s="69" t="s">
        <v>52</v>
      </c>
      <c r="R19" s="69">
        <v>38</v>
      </c>
      <c r="S19" s="69">
        <v>14.8</v>
      </c>
      <c r="T19" s="69">
        <v>3.16</v>
      </c>
      <c r="U19" s="6"/>
      <c r="V19" s="58">
        <f>E19/G19</f>
        <v>1.9820788530465951</v>
      </c>
      <c r="W19" s="56">
        <f>E19/H19</f>
        <v>12.021739130434783</v>
      </c>
      <c r="X19" s="56">
        <f>E19/D19</f>
        <v>1.2860465116279072</v>
      </c>
      <c r="Y19" s="56">
        <f>G19/H19</f>
        <v>6.0652173913043477</v>
      </c>
    </row>
    <row r="20" spans="1:25" ht="30" customHeight="1" x14ac:dyDescent="0.25">
      <c r="A20" s="54" t="s">
        <v>51</v>
      </c>
      <c r="B20" s="59" t="s">
        <v>44</v>
      </c>
      <c r="C20" s="55" t="s">
        <v>41</v>
      </c>
      <c r="D20" s="66">
        <v>3.93</v>
      </c>
      <c r="E20" s="66">
        <v>5.45</v>
      </c>
      <c r="F20" s="77"/>
      <c r="G20" s="66">
        <v>5.18</v>
      </c>
      <c r="H20" s="67">
        <v>0.64</v>
      </c>
      <c r="I20" s="77"/>
      <c r="J20" s="77"/>
      <c r="K20" s="66">
        <v>2.57</v>
      </c>
      <c r="L20" s="77"/>
      <c r="M20" s="66">
        <v>1.0900000000000001</v>
      </c>
      <c r="N20" s="54" t="s">
        <v>51</v>
      </c>
      <c r="O20" s="66">
        <v>202</v>
      </c>
      <c r="P20" s="66">
        <v>389</v>
      </c>
      <c r="Q20" s="66">
        <v>16.2</v>
      </c>
      <c r="R20" s="66">
        <v>64</v>
      </c>
      <c r="S20" s="66">
        <v>11.3</v>
      </c>
      <c r="T20" s="66">
        <v>3.56</v>
      </c>
      <c r="U20" s="6"/>
      <c r="V20" s="58">
        <f>E20/G20</f>
        <v>1.0521235521235521</v>
      </c>
      <c r="W20" s="56">
        <f>E20/H20</f>
        <v>8.515625</v>
      </c>
      <c r="X20" s="56">
        <f>E20/D20</f>
        <v>1.38676844783715</v>
      </c>
      <c r="Y20" s="56">
        <f>G20/H20</f>
        <v>8.09375</v>
      </c>
    </row>
    <row r="21" spans="1:25" ht="30" x14ac:dyDescent="0.25">
      <c r="A21" s="54" t="s">
        <v>54</v>
      </c>
      <c r="B21" s="59" t="s">
        <v>42</v>
      </c>
      <c r="C21" s="55" t="s">
        <v>41</v>
      </c>
      <c r="D21" s="69">
        <v>3.35</v>
      </c>
      <c r="E21" s="69">
        <v>4.45</v>
      </c>
      <c r="F21" s="69"/>
      <c r="G21" s="69">
        <v>1.42</v>
      </c>
      <c r="H21" s="65">
        <v>0.38</v>
      </c>
      <c r="I21" s="69"/>
      <c r="J21" s="69"/>
      <c r="K21" s="65">
        <v>1.1000000000000001</v>
      </c>
      <c r="L21" s="69"/>
      <c r="M21" s="69">
        <v>0.56999999999999995</v>
      </c>
      <c r="N21" s="54" t="s">
        <v>54</v>
      </c>
      <c r="O21" s="69">
        <v>221</v>
      </c>
      <c r="P21" s="69">
        <v>183</v>
      </c>
      <c r="Q21" s="69">
        <v>18.2</v>
      </c>
      <c r="R21" s="69">
        <v>29</v>
      </c>
      <c r="S21" s="70">
        <v>14</v>
      </c>
      <c r="T21" s="65">
        <v>2.7</v>
      </c>
      <c r="U21" s="6"/>
      <c r="V21" s="58">
        <f t="shared" ref="V21:V31" si="9">E21/G21</f>
        <v>3.1338028169014089</v>
      </c>
      <c r="W21" s="56">
        <f t="shared" ref="W21:W31" si="10">E21/H21</f>
        <v>11.710526315789474</v>
      </c>
      <c r="X21" s="56">
        <f t="shared" ref="X21:X22" si="11">E21/D21</f>
        <v>1.3283582089552239</v>
      </c>
      <c r="Y21" s="56">
        <f t="shared" ref="Y21:Y31" si="12">G21/H21</f>
        <v>3.7368421052631575</v>
      </c>
    </row>
    <row r="22" spans="1:25" ht="30" x14ac:dyDescent="0.25">
      <c r="A22" s="54" t="s">
        <v>54</v>
      </c>
      <c r="B22" s="59" t="s">
        <v>44</v>
      </c>
      <c r="C22" s="55" t="s">
        <v>41</v>
      </c>
      <c r="D22" s="66">
        <v>3.25</v>
      </c>
      <c r="E22" s="66">
        <v>6.56</v>
      </c>
      <c r="F22" s="66"/>
      <c r="G22" s="66">
        <v>4.76</v>
      </c>
      <c r="H22" s="67">
        <v>0.44</v>
      </c>
      <c r="I22" s="66"/>
      <c r="J22" s="66"/>
      <c r="K22" s="66">
        <v>2.88</v>
      </c>
      <c r="L22" s="66"/>
      <c r="M22" s="66">
        <v>1.1499999999999999</v>
      </c>
      <c r="N22" s="54" t="s">
        <v>54</v>
      </c>
      <c r="O22" s="66">
        <v>219</v>
      </c>
      <c r="P22" s="66">
        <v>490</v>
      </c>
      <c r="Q22" s="66">
        <v>18.899999999999999</v>
      </c>
      <c r="R22" s="66">
        <v>63</v>
      </c>
      <c r="S22" s="66">
        <v>13.7</v>
      </c>
      <c r="T22" s="66">
        <v>3.46</v>
      </c>
      <c r="U22" s="6"/>
      <c r="V22" s="58">
        <f t="shared" si="9"/>
        <v>1.3781512605042017</v>
      </c>
      <c r="W22" s="56">
        <f t="shared" si="10"/>
        <v>14.909090909090908</v>
      </c>
      <c r="X22" s="56">
        <f t="shared" si="11"/>
        <v>2.0184615384615383</v>
      </c>
      <c r="Y22" s="56">
        <f t="shared" si="12"/>
        <v>10.818181818181818</v>
      </c>
    </row>
    <row r="23" spans="1:25" x14ac:dyDescent="0.25">
      <c r="A23" s="25">
        <v>43796</v>
      </c>
      <c r="B23" s="28">
        <v>6.77</v>
      </c>
      <c r="C23" s="28">
        <v>5.92</v>
      </c>
      <c r="D23" s="28">
        <v>0</v>
      </c>
      <c r="E23" s="28">
        <v>98.1</v>
      </c>
      <c r="F23" s="28">
        <v>157</v>
      </c>
      <c r="G23" s="28">
        <v>1010</v>
      </c>
      <c r="H23" s="32">
        <v>321</v>
      </c>
      <c r="I23" s="28">
        <v>262</v>
      </c>
      <c r="J23" s="28">
        <v>436</v>
      </c>
      <c r="K23" s="28">
        <v>790</v>
      </c>
      <c r="L23" s="28">
        <v>60</v>
      </c>
      <c r="M23" s="28">
        <v>0</v>
      </c>
      <c r="N23" s="25">
        <v>43796</v>
      </c>
      <c r="O23" s="28">
        <v>4.28</v>
      </c>
      <c r="P23" s="28">
        <v>1.38</v>
      </c>
      <c r="Q23" s="28">
        <v>2.4700000000000002</v>
      </c>
      <c r="R23" s="28">
        <v>1.76</v>
      </c>
      <c r="S23" s="28">
        <v>9.1999999999999998E-2</v>
      </c>
      <c r="T23" s="28">
        <v>0.18</v>
      </c>
      <c r="U23" s="6"/>
      <c r="V23" s="75">
        <f t="shared" si="9"/>
        <v>9.7128712871287118E-2</v>
      </c>
      <c r="W23" s="33">
        <f t="shared" si="10"/>
        <v>0.30560747663551402</v>
      </c>
      <c r="X23" s="30">
        <f>E23/(D23+I23)</f>
        <v>0.37442748091603051</v>
      </c>
      <c r="Y23" s="33">
        <f t="shared" si="12"/>
        <v>3.1464174454828662</v>
      </c>
    </row>
    <row r="24" spans="1:25" x14ac:dyDescent="0.25">
      <c r="A24" s="25">
        <v>43802</v>
      </c>
      <c r="B24" s="41">
        <v>6.12</v>
      </c>
      <c r="C24" s="41">
        <v>4.3600000000000003</v>
      </c>
      <c r="D24" s="41">
        <v>0</v>
      </c>
      <c r="E24" s="41">
        <v>293</v>
      </c>
      <c r="F24" s="41">
        <v>78</v>
      </c>
      <c r="G24" s="41">
        <v>530</v>
      </c>
      <c r="H24" s="42">
        <v>183</v>
      </c>
      <c r="I24" s="41">
        <v>260</v>
      </c>
      <c r="J24" s="41">
        <v>360</v>
      </c>
      <c r="K24" s="41">
        <v>340</v>
      </c>
      <c r="L24" s="41">
        <v>26</v>
      </c>
      <c r="M24" s="41">
        <v>21</v>
      </c>
      <c r="N24" s="25">
        <v>43802</v>
      </c>
      <c r="O24" s="41">
        <v>2.11</v>
      </c>
      <c r="P24" s="41">
        <v>0.6</v>
      </c>
      <c r="Q24" s="41">
        <v>1.39</v>
      </c>
      <c r="R24" s="41">
        <v>1.01</v>
      </c>
      <c r="S24" s="41">
        <v>0.10199999999999999</v>
      </c>
      <c r="T24" s="41">
        <v>0.1</v>
      </c>
      <c r="U24" s="6"/>
      <c r="V24" s="75">
        <v>0.6</v>
      </c>
      <c r="W24" s="33">
        <v>1.6</v>
      </c>
      <c r="X24" s="30">
        <v>1.1000000000000001</v>
      </c>
      <c r="Y24" s="33">
        <v>2.9</v>
      </c>
    </row>
    <row r="25" spans="1:25" ht="30" x14ac:dyDescent="0.25">
      <c r="A25" s="54" t="s">
        <v>55</v>
      </c>
      <c r="B25" s="59" t="s">
        <v>42</v>
      </c>
      <c r="C25" s="55" t="s">
        <v>41</v>
      </c>
      <c r="D25" s="69">
        <v>3.25</v>
      </c>
      <c r="E25" s="69">
        <v>4.49</v>
      </c>
      <c r="F25" s="69"/>
      <c r="G25" s="69">
        <v>1.79</v>
      </c>
      <c r="H25" s="65">
        <v>0.35</v>
      </c>
      <c r="I25" s="69"/>
      <c r="J25" s="69"/>
      <c r="K25" s="69">
        <v>1.03</v>
      </c>
      <c r="L25" s="69"/>
      <c r="M25" s="65">
        <v>0.6</v>
      </c>
      <c r="N25" s="54" t="s">
        <v>55</v>
      </c>
      <c r="O25" s="69">
        <v>182</v>
      </c>
      <c r="P25" s="69">
        <v>129</v>
      </c>
      <c r="Q25" s="69">
        <v>18.100000000000001</v>
      </c>
      <c r="R25" s="69">
        <v>28.5</v>
      </c>
      <c r="S25" s="69">
        <v>12.1</v>
      </c>
      <c r="T25" s="69">
        <v>2.94</v>
      </c>
      <c r="U25" s="6"/>
      <c r="V25" s="56">
        <f t="shared" si="9"/>
        <v>2.5083798882681565</v>
      </c>
      <c r="W25" s="56">
        <f t="shared" si="10"/>
        <v>12.828571428571429</v>
      </c>
      <c r="X25" s="60">
        <f>E25/(D25+I25)</f>
        <v>1.3815384615384616</v>
      </c>
      <c r="Y25" s="56">
        <f t="shared" si="12"/>
        <v>5.1142857142857148</v>
      </c>
    </row>
    <row r="26" spans="1:25" ht="30" x14ac:dyDescent="0.25">
      <c r="A26" s="54" t="s">
        <v>55</v>
      </c>
      <c r="B26" s="59" t="s">
        <v>44</v>
      </c>
      <c r="C26" s="55" t="s">
        <v>41</v>
      </c>
      <c r="D26" s="66">
        <v>3.55</v>
      </c>
      <c r="E26" s="66">
        <v>7.19</v>
      </c>
      <c r="F26" s="66"/>
      <c r="G26" s="66">
        <v>4.45</v>
      </c>
      <c r="H26" s="67">
        <v>0.32</v>
      </c>
      <c r="I26" s="66"/>
      <c r="J26" s="66"/>
      <c r="K26" s="66">
        <v>2.5099999999999998</v>
      </c>
      <c r="L26" s="66"/>
      <c r="M26" s="66">
        <v>1.39</v>
      </c>
      <c r="N26" s="54" t="s">
        <v>55</v>
      </c>
      <c r="O26" s="66">
        <v>262</v>
      </c>
      <c r="P26" s="66">
        <v>372</v>
      </c>
      <c r="Q26" s="66">
        <v>14.6</v>
      </c>
      <c r="R26" s="66">
        <v>67</v>
      </c>
      <c r="S26" s="76">
        <v>10</v>
      </c>
      <c r="T26" s="66">
        <v>3.96</v>
      </c>
      <c r="U26" s="6"/>
      <c r="V26" s="56">
        <f t="shared" si="9"/>
        <v>1.6157303370786518</v>
      </c>
      <c r="W26" s="56">
        <f t="shared" si="10"/>
        <v>22.46875</v>
      </c>
      <c r="X26" s="60">
        <f>E26/(D26+I26)</f>
        <v>2.0253521126760567</v>
      </c>
      <c r="Y26" s="56">
        <f t="shared" si="12"/>
        <v>13.90625</v>
      </c>
    </row>
    <row r="27" spans="1:25" x14ac:dyDescent="0.25">
      <c r="A27" s="25">
        <v>43815</v>
      </c>
      <c r="B27" s="28">
        <v>6.35</v>
      </c>
      <c r="C27" s="28">
        <v>4.68</v>
      </c>
      <c r="D27" s="28">
        <v>0</v>
      </c>
      <c r="E27" s="28">
        <v>388</v>
      </c>
      <c r="F27" s="28">
        <v>84</v>
      </c>
      <c r="G27" s="28">
        <v>510</v>
      </c>
      <c r="H27" s="28">
        <v>193</v>
      </c>
      <c r="I27" s="28">
        <v>278</v>
      </c>
      <c r="J27" s="28">
        <v>375</v>
      </c>
      <c r="K27" s="28">
        <v>342</v>
      </c>
      <c r="L27" s="28">
        <v>45</v>
      </c>
      <c r="M27" s="30">
        <v>24</v>
      </c>
      <c r="N27" s="25">
        <v>43815</v>
      </c>
      <c r="O27" s="28">
        <v>1.86</v>
      </c>
      <c r="P27" s="28">
        <v>0.67</v>
      </c>
      <c r="Q27" s="28">
        <v>1.45</v>
      </c>
      <c r="R27" s="28">
        <v>1.04</v>
      </c>
      <c r="S27" s="28">
        <v>0.38</v>
      </c>
      <c r="T27" s="27">
        <v>0.1</v>
      </c>
      <c r="U27" s="6"/>
      <c r="V27" s="30">
        <f t="shared" si="9"/>
        <v>0.76078431372549016</v>
      </c>
      <c r="W27" s="30">
        <f t="shared" si="10"/>
        <v>2.0103626943005182</v>
      </c>
      <c r="X27" s="30">
        <f t="shared" ref="X27:X31" si="13">E27/(D27+I27)</f>
        <v>1.3956834532374101</v>
      </c>
      <c r="Y27" s="30">
        <f t="shared" si="12"/>
        <v>2.6424870466321244</v>
      </c>
    </row>
    <row r="28" spans="1:25" ht="30" x14ac:dyDescent="0.25">
      <c r="A28" s="54" t="s">
        <v>57</v>
      </c>
      <c r="B28" s="59" t="s">
        <v>42</v>
      </c>
      <c r="C28" s="55" t="s">
        <v>41</v>
      </c>
      <c r="D28" s="69">
        <v>3.85</v>
      </c>
      <c r="E28" s="69">
        <v>4.46</v>
      </c>
      <c r="F28" s="69"/>
      <c r="G28" s="69">
        <v>1.74</v>
      </c>
      <c r="H28" s="65">
        <v>0.37</v>
      </c>
      <c r="I28" s="69"/>
      <c r="J28" s="69"/>
      <c r="K28" s="69">
        <v>0.98</v>
      </c>
      <c r="L28" s="69"/>
      <c r="M28" s="69">
        <v>0.57999999999999996</v>
      </c>
      <c r="N28" s="54" t="s">
        <v>57</v>
      </c>
      <c r="O28" s="69">
        <v>208</v>
      </c>
      <c r="P28" s="69">
        <v>143</v>
      </c>
      <c r="Q28" s="69">
        <v>19.7</v>
      </c>
      <c r="R28" s="69">
        <v>30.5</v>
      </c>
      <c r="S28" s="69">
        <v>14.6</v>
      </c>
      <c r="T28" s="69">
        <v>2.94</v>
      </c>
      <c r="U28" s="6"/>
      <c r="V28" s="56">
        <f t="shared" si="9"/>
        <v>2.5632183908045976</v>
      </c>
      <c r="W28" s="56">
        <f t="shared" si="10"/>
        <v>12.054054054054054</v>
      </c>
      <c r="X28" s="60">
        <f t="shared" si="13"/>
        <v>1.1584415584415584</v>
      </c>
      <c r="Y28" s="56">
        <f t="shared" si="12"/>
        <v>4.7027027027027026</v>
      </c>
    </row>
    <row r="29" spans="1:25" ht="30" x14ac:dyDescent="0.25">
      <c r="A29" s="54" t="s">
        <v>57</v>
      </c>
      <c r="B29" s="59" t="s">
        <v>44</v>
      </c>
      <c r="C29" s="55" t="s">
        <v>41</v>
      </c>
      <c r="D29" s="67">
        <v>3.9</v>
      </c>
      <c r="E29" s="66">
        <v>7.11</v>
      </c>
      <c r="F29" s="66"/>
      <c r="G29" s="67">
        <v>3.8</v>
      </c>
      <c r="H29" s="67">
        <v>0.42</v>
      </c>
      <c r="I29" s="66"/>
      <c r="J29" s="66"/>
      <c r="K29" s="66">
        <v>2.82</v>
      </c>
      <c r="L29" s="66"/>
      <c r="M29" s="66">
        <v>1.02</v>
      </c>
      <c r="N29" s="54" t="s">
        <v>57</v>
      </c>
      <c r="O29" s="66">
        <v>256</v>
      </c>
      <c r="P29" s="66">
        <v>384</v>
      </c>
      <c r="Q29" s="66">
        <v>16.8</v>
      </c>
      <c r="R29" s="66">
        <v>65</v>
      </c>
      <c r="S29" s="66">
        <v>11.8</v>
      </c>
      <c r="T29" s="66">
        <v>4.3</v>
      </c>
      <c r="U29" s="6"/>
      <c r="V29" s="56">
        <f t="shared" si="9"/>
        <v>1.8710526315789475</v>
      </c>
      <c r="W29" s="56">
        <f t="shared" si="10"/>
        <v>16.928571428571431</v>
      </c>
      <c r="X29" s="60">
        <f t="shared" si="13"/>
        <v>1.8230769230769233</v>
      </c>
      <c r="Y29" s="56">
        <f t="shared" si="12"/>
        <v>9.0476190476190474</v>
      </c>
    </row>
    <row r="30" spans="1:25" ht="30" x14ac:dyDescent="0.25">
      <c r="A30" s="54" t="s">
        <v>61</v>
      </c>
      <c r="B30" s="59" t="s">
        <v>42</v>
      </c>
      <c r="C30" s="55" t="s">
        <v>41</v>
      </c>
      <c r="D30" s="65">
        <v>3.5</v>
      </c>
      <c r="E30" s="69">
        <v>4.46</v>
      </c>
      <c r="F30" s="69"/>
      <c r="G30" s="69">
        <v>1.99</v>
      </c>
      <c r="H30" s="65">
        <v>0.37</v>
      </c>
      <c r="I30" s="69"/>
      <c r="J30" s="69"/>
      <c r="K30" s="69">
        <v>0.78</v>
      </c>
      <c r="L30" s="69"/>
      <c r="M30" s="69">
        <v>0.61</v>
      </c>
      <c r="N30" s="54" t="s">
        <v>61</v>
      </c>
      <c r="O30" s="69">
        <v>292</v>
      </c>
      <c r="P30" s="69">
        <v>193</v>
      </c>
      <c r="Q30" s="70">
        <v>19</v>
      </c>
      <c r="R30" s="69">
        <v>30</v>
      </c>
      <c r="S30" s="69">
        <v>14.3</v>
      </c>
      <c r="T30" s="69">
        <v>3.18</v>
      </c>
      <c r="U30" s="6"/>
      <c r="V30" s="56">
        <f t="shared" si="9"/>
        <v>2.2412060301507539</v>
      </c>
      <c r="W30" s="56">
        <f t="shared" si="10"/>
        <v>12.054054054054054</v>
      </c>
      <c r="X30" s="56">
        <f t="shared" si="13"/>
        <v>1.2742857142857142</v>
      </c>
      <c r="Y30" s="56">
        <f t="shared" si="12"/>
        <v>5.3783783783783781</v>
      </c>
    </row>
    <row r="31" spans="1:25" ht="30" x14ac:dyDescent="0.25">
      <c r="A31" s="54" t="s">
        <v>61</v>
      </c>
      <c r="B31" s="59" t="s">
        <v>44</v>
      </c>
      <c r="C31" s="55" t="s">
        <v>41</v>
      </c>
      <c r="D31" s="67">
        <v>3.8</v>
      </c>
      <c r="E31" s="66">
        <v>7.53</v>
      </c>
      <c r="F31" s="66"/>
      <c r="G31" s="66">
        <v>4.29</v>
      </c>
      <c r="H31" s="67">
        <v>0.52</v>
      </c>
      <c r="I31" s="66"/>
      <c r="J31" s="66"/>
      <c r="K31" s="66">
        <v>2.82</v>
      </c>
      <c r="L31" s="66"/>
      <c r="M31" s="66">
        <v>1.45</v>
      </c>
      <c r="N31" s="54" t="s">
        <v>61</v>
      </c>
      <c r="O31" s="66">
        <v>343</v>
      </c>
      <c r="P31" s="66">
        <v>388</v>
      </c>
      <c r="Q31" s="76">
        <v>21</v>
      </c>
      <c r="R31" s="66">
        <v>70</v>
      </c>
      <c r="S31" s="66">
        <v>15.2</v>
      </c>
      <c r="T31" s="66">
        <v>5.7</v>
      </c>
      <c r="U31" s="6"/>
      <c r="V31" s="60">
        <f t="shared" si="9"/>
        <v>1.7552447552447552</v>
      </c>
      <c r="W31" s="60">
        <f t="shared" si="10"/>
        <v>14.48076923076923</v>
      </c>
      <c r="X31" s="60">
        <f t="shared" si="13"/>
        <v>1.9815789473684211</v>
      </c>
      <c r="Y31" s="60">
        <f t="shared" si="12"/>
        <v>8.25</v>
      </c>
    </row>
    <row r="32" spans="1:25" x14ac:dyDescent="0.25">
      <c r="A32" s="25">
        <v>43839</v>
      </c>
      <c r="B32" s="41">
        <v>6.08</v>
      </c>
      <c r="C32" s="41">
        <v>5.14</v>
      </c>
      <c r="D32" s="41">
        <v>0</v>
      </c>
      <c r="E32" s="41">
        <v>305</v>
      </c>
      <c r="F32" s="41">
        <v>98</v>
      </c>
      <c r="G32" s="41">
        <v>670</v>
      </c>
      <c r="H32" s="42">
        <v>233</v>
      </c>
      <c r="I32" s="41">
        <v>332</v>
      </c>
      <c r="J32" s="41">
        <v>435</v>
      </c>
      <c r="K32" s="41">
        <v>373</v>
      </c>
      <c r="L32" s="41">
        <v>35</v>
      </c>
      <c r="M32" s="41">
        <v>33.799999999999997</v>
      </c>
      <c r="N32" s="25">
        <v>43839</v>
      </c>
      <c r="O32" s="41">
        <v>2.2999999999999998</v>
      </c>
      <c r="P32" s="41">
        <v>0.57999999999999996</v>
      </c>
      <c r="Q32" s="41">
        <v>1.72</v>
      </c>
      <c r="R32" s="41">
        <v>1.1100000000000001</v>
      </c>
      <c r="S32" s="41">
        <v>5.3999999999999999E-2</v>
      </c>
      <c r="T32" s="41">
        <v>0.06</v>
      </c>
      <c r="U32" s="6"/>
      <c r="V32" s="33">
        <f t="shared" ref="V32:V50" si="14">E32/G32</f>
        <v>0.45522388059701491</v>
      </c>
      <c r="W32" s="33">
        <f t="shared" ref="W32:W50" si="15">E32/H32</f>
        <v>1.3090128755364807</v>
      </c>
      <c r="X32" s="33">
        <f t="shared" ref="X32:X50" si="16">E32/(D32+I32)</f>
        <v>0.91867469879518071</v>
      </c>
      <c r="Y32" s="33">
        <f t="shared" ref="Y32:Y50" si="17">G32/H32</f>
        <v>2.8755364806866952</v>
      </c>
    </row>
    <row r="33" spans="1:25" ht="30" x14ac:dyDescent="0.25">
      <c r="A33" s="54" t="s">
        <v>62</v>
      </c>
      <c r="B33" s="59" t="s">
        <v>42</v>
      </c>
      <c r="C33" s="55" t="s">
        <v>41</v>
      </c>
      <c r="D33" s="65">
        <v>3.53</v>
      </c>
      <c r="E33" s="65">
        <v>4.25</v>
      </c>
      <c r="F33" s="65"/>
      <c r="G33" s="65">
        <v>2.09</v>
      </c>
      <c r="H33" s="65">
        <v>0.4</v>
      </c>
      <c r="I33" s="65"/>
      <c r="J33" s="65"/>
      <c r="K33" s="65">
        <v>1.1299999999999999</v>
      </c>
      <c r="L33" s="65"/>
      <c r="M33" s="65">
        <v>0.59</v>
      </c>
      <c r="N33" s="54" t="s">
        <v>62</v>
      </c>
      <c r="O33" s="69">
        <v>227</v>
      </c>
      <c r="P33" s="69">
        <v>163</v>
      </c>
      <c r="Q33" s="69">
        <v>22</v>
      </c>
      <c r="R33" s="69">
        <v>27</v>
      </c>
      <c r="S33" s="69">
        <v>15.5</v>
      </c>
      <c r="T33" s="69">
        <v>3.54</v>
      </c>
      <c r="U33" s="6"/>
      <c r="V33" s="56">
        <f t="shared" si="14"/>
        <v>2.0334928229665072</v>
      </c>
      <c r="W33" s="56">
        <f t="shared" si="15"/>
        <v>10.625</v>
      </c>
      <c r="X33" s="56">
        <f t="shared" si="16"/>
        <v>1.2039660056657224</v>
      </c>
      <c r="Y33" s="56">
        <f t="shared" si="17"/>
        <v>5.2249999999999996</v>
      </c>
    </row>
    <row r="34" spans="1:25" ht="30" x14ac:dyDescent="0.25">
      <c r="A34" s="54" t="s">
        <v>62</v>
      </c>
      <c r="B34" s="59" t="s">
        <v>44</v>
      </c>
      <c r="C34" s="55" t="s">
        <v>41</v>
      </c>
      <c r="D34" s="67">
        <v>3.5</v>
      </c>
      <c r="E34" s="67">
        <v>6.04</v>
      </c>
      <c r="F34" s="67"/>
      <c r="G34" s="67">
        <v>4.63</v>
      </c>
      <c r="H34" s="67">
        <v>0.55000000000000004</v>
      </c>
      <c r="I34" s="67"/>
      <c r="J34" s="67"/>
      <c r="K34" s="67">
        <v>2.5</v>
      </c>
      <c r="L34" s="67"/>
      <c r="M34" s="67">
        <v>1.34</v>
      </c>
      <c r="N34" s="54" t="s">
        <v>62</v>
      </c>
      <c r="O34" s="66">
        <v>396</v>
      </c>
      <c r="P34" s="66">
        <v>480</v>
      </c>
      <c r="Q34" s="66">
        <v>24</v>
      </c>
      <c r="R34" s="66">
        <v>57</v>
      </c>
      <c r="S34" s="66">
        <v>19.399999999999999</v>
      </c>
      <c r="T34" s="66">
        <v>4.95</v>
      </c>
      <c r="U34" s="6"/>
      <c r="V34" s="56">
        <f t="shared" si="14"/>
        <v>1.3045356371490282</v>
      </c>
      <c r="W34" s="60">
        <f t="shared" si="15"/>
        <v>10.981818181818181</v>
      </c>
      <c r="X34" s="56">
        <f t="shared" si="16"/>
        <v>1.7257142857142858</v>
      </c>
      <c r="Y34" s="60">
        <f t="shared" si="17"/>
        <v>8.418181818181818</v>
      </c>
    </row>
    <row r="35" spans="1:25" x14ac:dyDescent="0.25">
      <c r="A35" s="25">
        <v>43857</v>
      </c>
      <c r="B35" s="28">
        <v>6.65</v>
      </c>
      <c r="C35" s="28">
        <v>6.28</v>
      </c>
      <c r="D35" s="28">
        <v>0</v>
      </c>
      <c r="E35" s="28">
        <v>295</v>
      </c>
      <c r="F35" s="28">
        <v>146</v>
      </c>
      <c r="G35" s="28">
        <v>790</v>
      </c>
      <c r="H35" s="32">
        <v>288</v>
      </c>
      <c r="I35" s="28">
        <v>360</v>
      </c>
      <c r="J35" s="28">
        <v>690</v>
      </c>
      <c r="K35" s="28">
        <v>476</v>
      </c>
      <c r="L35" s="28">
        <v>95</v>
      </c>
      <c r="M35" s="28">
        <v>24.8</v>
      </c>
      <c r="N35" s="25">
        <v>43857</v>
      </c>
      <c r="O35" s="27">
        <v>3.26</v>
      </c>
      <c r="P35" s="28">
        <v>0.86</v>
      </c>
      <c r="Q35" s="28">
        <v>2.08</v>
      </c>
      <c r="R35" s="28">
        <v>1.57</v>
      </c>
      <c r="S35" s="27">
        <v>0.91400000000000003</v>
      </c>
      <c r="T35" s="28">
        <v>0.11</v>
      </c>
      <c r="U35" s="6"/>
      <c r="V35" s="30">
        <f t="shared" si="14"/>
        <v>0.37341772151898733</v>
      </c>
      <c r="W35" s="30">
        <f t="shared" si="15"/>
        <v>1.0243055555555556</v>
      </c>
      <c r="X35" s="30">
        <f t="shared" si="16"/>
        <v>0.81944444444444442</v>
      </c>
      <c r="Y35" s="30">
        <f t="shared" si="17"/>
        <v>2.7430555555555554</v>
      </c>
    </row>
    <row r="36" spans="1:25" x14ac:dyDescent="0.25">
      <c r="A36" s="25">
        <v>43867</v>
      </c>
      <c r="B36" s="112">
        <v>7.07</v>
      </c>
      <c r="C36" s="41">
        <v>5.13</v>
      </c>
      <c r="D36" s="41">
        <v>0</v>
      </c>
      <c r="E36" s="112">
        <v>30.8</v>
      </c>
      <c r="F36" s="41">
        <v>131</v>
      </c>
      <c r="G36" s="41">
        <v>720</v>
      </c>
      <c r="H36" s="42">
        <v>266.5</v>
      </c>
      <c r="I36" s="41">
        <v>334</v>
      </c>
      <c r="J36" s="41">
        <v>570</v>
      </c>
      <c r="K36" s="41">
        <v>367</v>
      </c>
      <c r="L36" s="41">
        <v>78</v>
      </c>
      <c r="M36" s="112">
        <v>3.6</v>
      </c>
      <c r="N36" s="25">
        <v>43867</v>
      </c>
      <c r="O36" s="41">
        <v>2.5299999999999998</v>
      </c>
      <c r="P36" s="41">
        <v>7.0000000000000007E-2</v>
      </c>
      <c r="Q36" s="41">
        <v>1.81</v>
      </c>
      <c r="R36" s="41">
        <v>1.44</v>
      </c>
      <c r="S36" s="75">
        <v>6.2E-2</v>
      </c>
      <c r="T36" s="41">
        <v>0.08</v>
      </c>
      <c r="U36" s="6"/>
      <c r="V36" s="27">
        <f t="shared" si="14"/>
        <v>4.2777777777777776E-2</v>
      </c>
      <c r="W36" s="30">
        <f t="shared" si="15"/>
        <v>0.11557223264540338</v>
      </c>
      <c r="X36" s="30">
        <f t="shared" si="16"/>
        <v>9.2215568862275457E-2</v>
      </c>
      <c r="Y36" s="30">
        <f t="shared" si="17"/>
        <v>2.7016885553470917</v>
      </c>
    </row>
    <row r="37" spans="1:25" ht="30" x14ac:dyDescent="0.25">
      <c r="A37" s="54" t="s">
        <v>63</v>
      </c>
      <c r="B37" s="59" t="s">
        <v>42</v>
      </c>
      <c r="C37" s="55" t="s">
        <v>41</v>
      </c>
      <c r="D37" s="81">
        <v>3.6</v>
      </c>
      <c r="E37" s="81">
        <v>4.25</v>
      </c>
      <c r="F37" s="81"/>
      <c r="G37" s="81">
        <v>1.92</v>
      </c>
      <c r="H37" s="81">
        <v>0.42</v>
      </c>
      <c r="I37" s="81"/>
      <c r="J37" s="81"/>
      <c r="K37" s="81">
        <v>0.73</v>
      </c>
      <c r="L37" s="81"/>
      <c r="M37" s="81">
        <v>0.61</v>
      </c>
      <c r="N37" s="54" t="s">
        <v>63</v>
      </c>
      <c r="O37" s="80">
        <v>244</v>
      </c>
      <c r="P37" s="80">
        <v>136</v>
      </c>
      <c r="Q37" s="80">
        <v>18.899999999999999</v>
      </c>
      <c r="R37" s="80">
        <v>32.5</v>
      </c>
      <c r="S37" s="80">
        <v>15.8</v>
      </c>
      <c r="T37" s="81">
        <v>3.3</v>
      </c>
      <c r="V37" s="60">
        <f t="shared" si="14"/>
        <v>2.213541666666667</v>
      </c>
      <c r="W37" s="60">
        <f t="shared" si="15"/>
        <v>10.119047619047619</v>
      </c>
      <c r="X37" s="60">
        <f t="shared" si="16"/>
        <v>1.1805555555555556</v>
      </c>
      <c r="Y37" s="60">
        <f t="shared" si="17"/>
        <v>4.5714285714285712</v>
      </c>
    </row>
    <row r="38" spans="1:25" ht="30" x14ac:dyDescent="0.25">
      <c r="A38" s="54" t="s">
        <v>63</v>
      </c>
      <c r="B38" s="59" t="s">
        <v>44</v>
      </c>
      <c r="C38" s="55" t="s">
        <v>41</v>
      </c>
      <c r="D38" s="81">
        <v>3.68</v>
      </c>
      <c r="E38" s="81">
        <v>6.2</v>
      </c>
      <c r="F38" s="81"/>
      <c r="G38" s="81">
        <v>4.3099999999999996</v>
      </c>
      <c r="H38" s="81">
        <v>0.5</v>
      </c>
      <c r="I38" s="81"/>
      <c r="J38" s="81"/>
      <c r="K38" s="81">
        <v>2.69</v>
      </c>
      <c r="L38" s="81"/>
      <c r="M38" s="81">
        <v>1.33</v>
      </c>
      <c r="N38" s="54" t="s">
        <v>63</v>
      </c>
      <c r="O38" s="80">
        <v>316</v>
      </c>
      <c r="P38" s="80">
        <v>288</v>
      </c>
      <c r="Q38" s="80">
        <v>17.5</v>
      </c>
      <c r="R38" s="80">
        <v>64.5</v>
      </c>
      <c r="S38" s="80">
        <v>14.2</v>
      </c>
      <c r="T38" s="80">
        <v>5.55</v>
      </c>
      <c r="V38" s="60">
        <f t="shared" si="14"/>
        <v>1.4385150812064966</v>
      </c>
      <c r="W38" s="60">
        <f t="shared" si="15"/>
        <v>12.4</v>
      </c>
      <c r="X38" s="60">
        <f t="shared" si="16"/>
        <v>1.6847826086956521</v>
      </c>
      <c r="Y38" s="60">
        <f t="shared" si="17"/>
        <v>8.6199999999999992</v>
      </c>
    </row>
    <row r="39" spans="1:25" ht="30" x14ac:dyDescent="0.25">
      <c r="A39" s="54" t="s">
        <v>65</v>
      </c>
      <c r="B39" s="59" t="s">
        <v>42</v>
      </c>
      <c r="C39" s="55" t="s">
        <v>41</v>
      </c>
      <c r="D39" s="81">
        <v>3.8</v>
      </c>
      <c r="E39" s="81">
        <v>4.47</v>
      </c>
      <c r="F39" s="81"/>
      <c r="G39" s="81">
        <v>1.82</v>
      </c>
      <c r="H39" s="81">
        <v>0.52</v>
      </c>
      <c r="I39" s="81"/>
      <c r="J39" s="81"/>
      <c r="K39" s="81">
        <v>1.03</v>
      </c>
      <c r="L39" s="81"/>
      <c r="M39" s="81">
        <v>0.55000000000000004</v>
      </c>
      <c r="N39" s="54" t="s">
        <v>65</v>
      </c>
      <c r="O39" s="80">
        <v>259</v>
      </c>
      <c r="P39" s="80">
        <v>115</v>
      </c>
      <c r="Q39" s="80">
        <v>16.399999999999999</v>
      </c>
      <c r="R39" s="80">
        <v>32.5</v>
      </c>
      <c r="S39" s="80">
        <v>14.8</v>
      </c>
      <c r="T39" s="80">
        <v>3.54</v>
      </c>
      <c r="V39" s="60">
        <f t="shared" si="14"/>
        <v>2.4560439560439558</v>
      </c>
      <c r="W39" s="60">
        <f t="shared" si="15"/>
        <v>8.5961538461538449</v>
      </c>
      <c r="X39" s="60">
        <f t="shared" si="16"/>
        <v>1.1763157894736842</v>
      </c>
      <c r="Y39" s="60">
        <f t="shared" si="17"/>
        <v>3.5</v>
      </c>
    </row>
    <row r="40" spans="1:25" ht="30" x14ac:dyDescent="0.25">
      <c r="A40" s="54" t="s">
        <v>65</v>
      </c>
      <c r="B40" s="59" t="s">
        <v>44</v>
      </c>
      <c r="C40" s="55" t="s">
        <v>41</v>
      </c>
      <c r="D40" s="81">
        <v>3.75</v>
      </c>
      <c r="E40" s="81">
        <v>6.38</v>
      </c>
      <c r="F40" s="81"/>
      <c r="G40" s="81">
        <v>4.74</v>
      </c>
      <c r="H40" s="81">
        <v>0.55000000000000004</v>
      </c>
      <c r="I40" s="81"/>
      <c r="J40" s="81"/>
      <c r="K40" s="81">
        <v>2.82</v>
      </c>
      <c r="L40" s="81"/>
      <c r="M40" s="81">
        <v>0.98</v>
      </c>
      <c r="N40" s="54" t="s">
        <v>65</v>
      </c>
      <c r="O40" s="80">
        <v>391</v>
      </c>
      <c r="P40" s="80">
        <v>365</v>
      </c>
      <c r="Q40" s="80">
        <v>19.7</v>
      </c>
      <c r="R40" s="80">
        <v>67</v>
      </c>
      <c r="S40" s="80">
        <v>15.3</v>
      </c>
      <c r="T40" s="80">
        <v>4.8899999999999997</v>
      </c>
      <c r="V40" s="60">
        <f t="shared" si="14"/>
        <v>1.3459915611814346</v>
      </c>
      <c r="W40" s="60">
        <f t="shared" si="15"/>
        <v>11.6</v>
      </c>
      <c r="X40" s="60">
        <f t="shared" si="16"/>
        <v>1.7013333333333334</v>
      </c>
      <c r="Y40" s="60">
        <f t="shared" si="17"/>
        <v>8.6181818181818173</v>
      </c>
    </row>
    <row r="41" spans="1:25" x14ac:dyDescent="0.25">
      <c r="A41" s="25">
        <v>43886</v>
      </c>
      <c r="B41" s="111">
        <v>6.79</v>
      </c>
      <c r="C41" s="28">
        <v>4.51</v>
      </c>
      <c r="D41" s="28">
        <v>0</v>
      </c>
      <c r="E41" s="111">
        <v>75</v>
      </c>
      <c r="F41" s="28">
        <v>104</v>
      </c>
      <c r="G41" s="28">
        <v>660</v>
      </c>
      <c r="H41" s="32">
        <v>231</v>
      </c>
      <c r="I41" s="28">
        <v>302</v>
      </c>
      <c r="J41" s="28">
        <v>415</v>
      </c>
      <c r="K41" s="28">
        <v>339</v>
      </c>
      <c r="L41" s="28">
        <v>49</v>
      </c>
      <c r="M41" s="111">
        <v>8.1</v>
      </c>
      <c r="N41" s="25">
        <v>43886</v>
      </c>
      <c r="O41" s="28">
        <v>2.33</v>
      </c>
      <c r="P41" s="28">
        <v>0.59</v>
      </c>
      <c r="Q41" s="27">
        <v>1.5</v>
      </c>
      <c r="R41" s="28">
        <v>1.26</v>
      </c>
      <c r="S41" s="28">
        <v>0.08</v>
      </c>
      <c r="T41" s="28">
        <v>7.0000000000000007E-2</v>
      </c>
      <c r="U41" s="6"/>
      <c r="V41" s="30">
        <f t="shared" si="14"/>
        <v>0.11363636363636363</v>
      </c>
      <c r="W41" s="30">
        <f t="shared" si="15"/>
        <v>0.32467532467532467</v>
      </c>
      <c r="X41" s="30">
        <f t="shared" si="16"/>
        <v>0.24834437086092714</v>
      </c>
      <c r="Y41" s="30">
        <f t="shared" si="17"/>
        <v>2.8571428571428572</v>
      </c>
    </row>
    <row r="42" spans="1:25" ht="30" x14ac:dyDescent="0.25">
      <c r="A42" s="54" t="s">
        <v>88</v>
      </c>
      <c r="B42" s="59" t="s">
        <v>42</v>
      </c>
      <c r="C42" s="55" t="s">
        <v>41</v>
      </c>
      <c r="D42" s="81">
        <v>3.43</v>
      </c>
      <c r="E42" s="81">
        <v>5.15</v>
      </c>
      <c r="F42" s="81"/>
      <c r="G42" s="81">
        <v>1.95</v>
      </c>
      <c r="H42" s="81">
        <v>0.42</v>
      </c>
      <c r="I42" s="81"/>
      <c r="J42" s="81"/>
      <c r="K42" s="81">
        <v>1.1000000000000001</v>
      </c>
      <c r="L42" s="81"/>
      <c r="M42" s="81">
        <v>0.69</v>
      </c>
      <c r="N42" s="54" t="s">
        <v>88</v>
      </c>
      <c r="O42" s="80">
        <v>284</v>
      </c>
      <c r="P42" s="80">
        <v>136</v>
      </c>
      <c r="Q42" s="80">
        <v>25</v>
      </c>
      <c r="R42" s="80">
        <v>38.5</v>
      </c>
      <c r="S42" s="80">
        <v>13.2</v>
      </c>
      <c r="T42" s="80">
        <v>7.65</v>
      </c>
      <c r="V42" s="60">
        <f t="shared" si="14"/>
        <v>2.6410256410256414</v>
      </c>
      <c r="W42" s="60">
        <f t="shared" si="15"/>
        <v>12.261904761904763</v>
      </c>
      <c r="X42" s="60">
        <f t="shared" si="16"/>
        <v>1.5014577259475219</v>
      </c>
      <c r="Y42" s="60">
        <f t="shared" si="17"/>
        <v>4.6428571428571432</v>
      </c>
    </row>
    <row r="43" spans="1:25" ht="30" x14ac:dyDescent="0.25">
      <c r="A43" s="54" t="s">
        <v>88</v>
      </c>
      <c r="B43" s="59" t="s">
        <v>44</v>
      </c>
      <c r="C43" s="55" t="s">
        <v>41</v>
      </c>
      <c r="D43" s="81">
        <v>3.83</v>
      </c>
      <c r="E43" s="81">
        <v>6.63</v>
      </c>
      <c r="F43" s="81"/>
      <c r="G43" s="81">
        <v>4.5</v>
      </c>
      <c r="H43" s="81">
        <v>0.6</v>
      </c>
      <c r="I43" s="81"/>
      <c r="J43" s="81"/>
      <c r="K43" s="81">
        <v>2.83</v>
      </c>
      <c r="L43" s="81"/>
      <c r="M43" s="81">
        <v>1.1000000000000001</v>
      </c>
      <c r="N43" s="54" t="s">
        <v>88</v>
      </c>
      <c r="O43" s="80">
        <v>404</v>
      </c>
      <c r="P43" s="80">
        <v>290</v>
      </c>
      <c r="Q43" s="80">
        <v>26</v>
      </c>
      <c r="R43" s="80">
        <v>65</v>
      </c>
      <c r="S43" s="82">
        <v>13</v>
      </c>
      <c r="T43" s="80">
        <v>8.5500000000000007</v>
      </c>
      <c r="V43" s="60">
        <f t="shared" si="14"/>
        <v>1.4733333333333334</v>
      </c>
      <c r="W43" s="60">
        <f t="shared" si="15"/>
        <v>11.05</v>
      </c>
      <c r="X43" s="60">
        <f t="shared" si="16"/>
        <v>1.7310704960835508</v>
      </c>
      <c r="Y43" s="60">
        <f t="shared" si="17"/>
        <v>7.5</v>
      </c>
    </row>
    <row r="44" spans="1:25" x14ac:dyDescent="0.25">
      <c r="A44" s="25">
        <v>43901</v>
      </c>
      <c r="B44" s="41">
        <v>6.63</v>
      </c>
      <c r="C44" s="41">
        <v>5.12</v>
      </c>
      <c r="D44" s="41">
        <v>0</v>
      </c>
      <c r="E44" s="41">
        <v>240</v>
      </c>
      <c r="F44" s="41">
        <v>120</v>
      </c>
      <c r="G44" s="41">
        <v>630</v>
      </c>
      <c r="H44" s="42">
        <v>225</v>
      </c>
      <c r="I44" s="41">
        <v>340</v>
      </c>
      <c r="J44" s="41">
        <v>544</v>
      </c>
      <c r="K44" s="41">
        <v>368</v>
      </c>
      <c r="L44" s="41">
        <v>109</v>
      </c>
      <c r="M44" s="41">
        <v>17.7</v>
      </c>
      <c r="N44" s="25">
        <v>43901</v>
      </c>
      <c r="O44" s="41">
        <v>3.04</v>
      </c>
      <c r="P44" s="41">
        <v>0.56000000000000005</v>
      </c>
      <c r="Q44" s="41">
        <v>1.39</v>
      </c>
      <c r="R44" s="41">
        <v>1.31</v>
      </c>
      <c r="S44" s="41">
        <v>0.25</v>
      </c>
      <c r="T44" s="41">
        <v>0.08</v>
      </c>
      <c r="U44" s="6"/>
      <c r="V44" s="27">
        <f t="shared" si="14"/>
        <v>0.38095238095238093</v>
      </c>
      <c r="W44" s="30">
        <f t="shared" si="15"/>
        <v>1.0666666666666667</v>
      </c>
      <c r="X44" s="30">
        <f t="shared" si="16"/>
        <v>0.70588235294117652</v>
      </c>
      <c r="Y44" s="30">
        <f t="shared" si="17"/>
        <v>2.8</v>
      </c>
    </row>
    <row r="45" spans="1:25" ht="30" x14ac:dyDescent="0.25">
      <c r="A45" s="54" t="s">
        <v>89</v>
      </c>
      <c r="B45" s="59" t="s">
        <v>42</v>
      </c>
      <c r="C45" s="55" t="s">
        <v>41</v>
      </c>
      <c r="D45" s="81">
        <v>3.8</v>
      </c>
      <c r="E45" s="81">
        <v>4.25</v>
      </c>
      <c r="F45" s="81"/>
      <c r="G45" s="81">
        <v>1.76</v>
      </c>
      <c r="H45" s="81">
        <v>0.42</v>
      </c>
      <c r="I45" s="81"/>
      <c r="J45" s="81"/>
      <c r="K45" s="81">
        <v>0.95</v>
      </c>
      <c r="L45" s="81"/>
      <c r="M45" s="81">
        <v>0.63</v>
      </c>
      <c r="N45" s="54" t="s">
        <v>89</v>
      </c>
      <c r="O45" s="80">
        <v>206</v>
      </c>
      <c r="P45" s="80">
        <v>108</v>
      </c>
      <c r="Q45" s="80">
        <v>16</v>
      </c>
      <c r="R45" s="80">
        <v>39</v>
      </c>
      <c r="S45" s="80">
        <v>13</v>
      </c>
      <c r="T45" s="80">
        <v>4.8</v>
      </c>
      <c r="V45" s="132">
        <f t="shared" si="14"/>
        <v>2.4147727272727271</v>
      </c>
      <c r="W45" s="132">
        <f t="shared" si="15"/>
        <v>10.119047619047619</v>
      </c>
      <c r="X45" s="132">
        <f t="shared" si="16"/>
        <v>1.118421052631579</v>
      </c>
      <c r="Y45" s="132">
        <f t="shared" si="17"/>
        <v>4.1904761904761907</v>
      </c>
    </row>
    <row r="46" spans="1:25" ht="30" x14ac:dyDescent="0.25">
      <c r="A46" s="54" t="s">
        <v>89</v>
      </c>
      <c r="B46" s="59" t="s">
        <v>44</v>
      </c>
      <c r="C46" s="55" t="s">
        <v>41</v>
      </c>
      <c r="D46" s="81">
        <v>3.6</v>
      </c>
      <c r="E46" s="81">
        <v>5.33</v>
      </c>
      <c r="F46" s="81"/>
      <c r="G46" s="81">
        <v>4.1900000000000004</v>
      </c>
      <c r="H46" s="81">
        <v>0.56999999999999995</v>
      </c>
      <c r="I46" s="81"/>
      <c r="J46" s="81"/>
      <c r="K46" s="81">
        <v>3.75</v>
      </c>
      <c r="L46" s="81"/>
      <c r="M46" s="81">
        <v>1.05</v>
      </c>
      <c r="N46" s="54" t="s">
        <v>89</v>
      </c>
      <c r="O46" s="80">
        <v>371</v>
      </c>
      <c r="P46" s="80">
        <v>218</v>
      </c>
      <c r="Q46" s="80">
        <v>15.8</v>
      </c>
      <c r="R46" s="80">
        <v>70</v>
      </c>
      <c r="S46" s="80">
        <v>11.6</v>
      </c>
      <c r="T46" s="80">
        <v>5.4</v>
      </c>
      <c r="V46" s="132">
        <f t="shared" si="14"/>
        <v>1.2720763723150357</v>
      </c>
      <c r="W46" s="132">
        <f t="shared" si="15"/>
        <v>9.3508771929824572</v>
      </c>
      <c r="X46" s="132">
        <f t="shared" si="16"/>
        <v>1.4805555555555556</v>
      </c>
      <c r="Y46" s="132">
        <f t="shared" si="17"/>
        <v>7.3508771929824572</v>
      </c>
    </row>
    <row r="47" spans="1:25" x14ac:dyDescent="0.25">
      <c r="A47" s="25">
        <v>43922</v>
      </c>
      <c r="B47" s="28">
        <v>5.94</v>
      </c>
      <c r="C47" s="28">
        <v>4.57</v>
      </c>
      <c r="D47" s="28">
        <v>1.27</v>
      </c>
      <c r="E47" s="28">
        <v>77</v>
      </c>
      <c r="F47" s="28">
        <v>108</v>
      </c>
      <c r="G47" s="28">
        <v>640</v>
      </c>
      <c r="H47" s="32">
        <v>226</v>
      </c>
      <c r="I47" s="28">
        <v>352</v>
      </c>
      <c r="J47" s="28">
        <v>332</v>
      </c>
      <c r="K47" s="28">
        <v>306</v>
      </c>
      <c r="L47" s="28">
        <v>110</v>
      </c>
      <c r="M47" s="28">
        <v>41.5</v>
      </c>
      <c r="N47" s="25">
        <v>43922</v>
      </c>
      <c r="O47" s="28">
        <v>3.64</v>
      </c>
      <c r="P47" s="28">
        <v>0.32</v>
      </c>
      <c r="Q47" s="28">
        <v>2.0699999999999998</v>
      </c>
      <c r="R47" s="28">
        <v>1.62</v>
      </c>
      <c r="S47" s="28">
        <v>7.0000000000000007E-2</v>
      </c>
      <c r="T47" s="28">
        <v>0.11</v>
      </c>
      <c r="U47" s="6"/>
      <c r="V47" s="30">
        <f t="shared" si="14"/>
        <v>0.1203125</v>
      </c>
      <c r="W47" s="30">
        <f t="shared" si="15"/>
        <v>0.34070796460176989</v>
      </c>
      <c r="X47" s="30">
        <f t="shared" si="16"/>
        <v>0.21796359724856343</v>
      </c>
      <c r="Y47" s="30">
        <f t="shared" si="17"/>
        <v>2.831858407079646</v>
      </c>
    </row>
    <row r="48" spans="1:25" ht="30" x14ac:dyDescent="0.25">
      <c r="A48" s="54" t="s">
        <v>90</v>
      </c>
      <c r="B48" s="59" t="s">
        <v>42</v>
      </c>
      <c r="C48" s="55" t="s">
        <v>41</v>
      </c>
      <c r="D48" s="81">
        <v>4</v>
      </c>
      <c r="E48" s="81">
        <v>3.46</v>
      </c>
      <c r="F48" s="81"/>
      <c r="G48" s="81">
        <v>1.34</v>
      </c>
      <c r="H48" s="81">
        <v>0.32</v>
      </c>
      <c r="I48" s="81"/>
      <c r="J48" s="81"/>
      <c r="K48" s="81">
        <v>0.85</v>
      </c>
      <c r="L48" s="81"/>
      <c r="M48" s="81">
        <v>0.49</v>
      </c>
      <c r="N48" s="54" t="s">
        <v>90</v>
      </c>
      <c r="O48" s="80">
        <v>163</v>
      </c>
      <c r="P48" s="80">
        <v>82</v>
      </c>
      <c r="Q48" s="80">
        <v>22</v>
      </c>
      <c r="R48" s="80">
        <v>30</v>
      </c>
      <c r="S48" s="80">
        <v>13.2</v>
      </c>
      <c r="T48" s="82">
        <v>4</v>
      </c>
      <c r="V48" s="132">
        <f t="shared" si="14"/>
        <v>2.5820895522388057</v>
      </c>
      <c r="W48" s="132">
        <f t="shared" si="15"/>
        <v>10.8125</v>
      </c>
      <c r="X48" s="132">
        <f t="shared" si="16"/>
        <v>0.86499999999999999</v>
      </c>
      <c r="Y48" s="132">
        <f t="shared" si="17"/>
        <v>4.1875</v>
      </c>
    </row>
    <row r="49" spans="1:25" ht="30" x14ac:dyDescent="0.25">
      <c r="A49" s="54" t="s">
        <v>90</v>
      </c>
      <c r="B49" s="59" t="s">
        <v>44</v>
      </c>
      <c r="C49" s="55" t="s">
        <v>41</v>
      </c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54" t="s">
        <v>90</v>
      </c>
      <c r="O49" s="80"/>
      <c r="P49" s="80"/>
      <c r="Q49" s="80"/>
      <c r="R49" s="80"/>
      <c r="S49" s="80"/>
      <c r="T49" s="80"/>
      <c r="V49" s="132"/>
      <c r="W49" s="132"/>
      <c r="X49" s="132"/>
      <c r="Y49" s="132"/>
    </row>
    <row r="50" spans="1:25" ht="30" x14ac:dyDescent="0.25">
      <c r="A50" s="54" t="s">
        <v>91</v>
      </c>
      <c r="B50" s="59" t="s">
        <v>42</v>
      </c>
      <c r="C50" s="55" t="s">
        <v>41</v>
      </c>
      <c r="D50" s="81">
        <v>3.8</v>
      </c>
      <c r="E50" s="81">
        <v>4.41</v>
      </c>
      <c r="F50" s="81"/>
      <c r="G50" s="81">
        <v>1.62</v>
      </c>
      <c r="H50" s="81">
        <v>0.34</v>
      </c>
      <c r="I50" s="81"/>
      <c r="J50" s="81"/>
      <c r="K50" s="81">
        <v>0.8</v>
      </c>
      <c r="L50" s="81"/>
      <c r="M50" s="81">
        <v>0.51</v>
      </c>
      <c r="N50" s="54" t="s">
        <v>91</v>
      </c>
      <c r="O50" s="80">
        <v>123</v>
      </c>
      <c r="P50" s="80">
        <v>104</v>
      </c>
      <c r="Q50" s="80">
        <v>22</v>
      </c>
      <c r="R50" s="80">
        <v>31</v>
      </c>
      <c r="S50" s="80">
        <v>12.8</v>
      </c>
      <c r="T50" s="80">
        <v>5.2</v>
      </c>
      <c r="V50" s="132">
        <f t="shared" si="14"/>
        <v>2.7222222222222223</v>
      </c>
      <c r="W50" s="132">
        <f t="shared" si="15"/>
        <v>12.970588235294118</v>
      </c>
      <c r="X50" s="132">
        <f t="shared" si="16"/>
        <v>1.1605263157894739</v>
      </c>
      <c r="Y50" s="132">
        <f t="shared" si="17"/>
        <v>4.7647058823529411</v>
      </c>
    </row>
    <row r="51" spans="1:25" ht="30" x14ac:dyDescent="0.25">
      <c r="A51" s="54" t="s">
        <v>91</v>
      </c>
      <c r="B51" s="59" t="s">
        <v>44</v>
      </c>
      <c r="C51" s="55" t="s">
        <v>41</v>
      </c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54" t="s">
        <v>91</v>
      </c>
      <c r="O51" s="80"/>
      <c r="P51" s="80"/>
      <c r="Q51" s="80"/>
      <c r="R51" s="80"/>
      <c r="S51" s="80"/>
      <c r="T51" s="80"/>
      <c r="V51" s="132"/>
      <c r="W51" s="132"/>
      <c r="X51" s="132"/>
      <c r="Y51" s="132"/>
    </row>
    <row r="52" spans="1:25" x14ac:dyDescent="0.25">
      <c r="A52" s="133">
        <v>43945</v>
      </c>
      <c r="B52" s="43">
        <v>5.75</v>
      </c>
      <c r="C52" s="43">
        <v>4.03</v>
      </c>
      <c r="D52" s="43">
        <v>0</v>
      </c>
      <c r="E52" s="43">
        <v>154</v>
      </c>
      <c r="F52" s="43">
        <v>95</v>
      </c>
      <c r="G52" s="43">
        <v>520</v>
      </c>
      <c r="H52" s="46">
        <v>185</v>
      </c>
      <c r="I52" s="43">
        <v>402</v>
      </c>
      <c r="J52" s="43">
        <v>304</v>
      </c>
      <c r="K52" s="46">
        <v>229</v>
      </c>
      <c r="L52" s="43">
        <v>20</v>
      </c>
      <c r="M52" s="43">
        <v>46.4</v>
      </c>
      <c r="N52" s="133">
        <v>43945</v>
      </c>
      <c r="O52" s="75">
        <v>3.4</v>
      </c>
      <c r="P52" s="41">
        <v>0.36</v>
      </c>
      <c r="Q52" s="41" t="s">
        <v>92</v>
      </c>
      <c r="R52" s="75">
        <v>1.3</v>
      </c>
      <c r="S52" s="75">
        <v>0.1</v>
      </c>
      <c r="T52" s="41">
        <v>0.11</v>
      </c>
      <c r="U52" s="6"/>
      <c r="V52" s="134">
        <f t="shared" ref="V52" si="18">E52/G52</f>
        <v>0.29615384615384616</v>
      </c>
      <c r="W52" s="134">
        <f t="shared" ref="W52" si="19">E52/H52</f>
        <v>0.83243243243243248</v>
      </c>
      <c r="X52" s="134">
        <f t="shared" ref="X52" si="20">E52/(D52+I52)</f>
        <v>0.38308457711442784</v>
      </c>
      <c r="Y52" s="134">
        <f t="shared" ref="Y52" si="21">G52/H52</f>
        <v>2.810810810810811</v>
      </c>
    </row>
    <row r="53" spans="1:25" x14ac:dyDescent="0.25">
      <c r="A53" s="25">
        <v>43957</v>
      </c>
      <c r="B53" s="97">
        <v>6.43</v>
      </c>
      <c r="C53" s="97">
        <v>4.83</v>
      </c>
      <c r="D53" s="97">
        <v>0</v>
      </c>
      <c r="E53" s="97">
        <v>409</v>
      </c>
      <c r="F53" s="97">
        <v>102</v>
      </c>
      <c r="G53" s="97">
        <v>500</v>
      </c>
      <c r="H53" s="99">
        <v>173</v>
      </c>
      <c r="I53" s="97">
        <v>376</v>
      </c>
      <c r="J53" s="97">
        <v>256</v>
      </c>
      <c r="K53" s="97">
        <v>292</v>
      </c>
      <c r="L53" s="97">
        <v>74</v>
      </c>
      <c r="M53" s="97">
        <v>47.7</v>
      </c>
      <c r="N53" s="25">
        <v>43957</v>
      </c>
      <c r="O53" s="28">
        <v>2.72</v>
      </c>
      <c r="P53" s="28">
        <v>0.55000000000000004</v>
      </c>
      <c r="Q53" s="28" t="s">
        <v>92</v>
      </c>
      <c r="R53" s="28">
        <v>1.37</v>
      </c>
      <c r="S53" s="27">
        <v>0</v>
      </c>
      <c r="T53" s="28">
        <v>0.27</v>
      </c>
      <c r="U53" s="6"/>
      <c r="V53" s="134">
        <f t="shared" ref="V53:V55" si="22">E53/G53</f>
        <v>0.81799999999999995</v>
      </c>
      <c r="W53" s="134">
        <f t="shared" ref="W53:W55" si="23">E53/H53</f>
        <v>2.3641618497109826</v>
      </c>
      <c r="X53" s="134">
        <f t="shared" ref="X53:X55" si="24">E53/(D53+I53)</f>
        <v>1.0877659574468086</v>
      </c>
      <c r="Y53" s="134">
        <f t="shared" ref="Y53:Y55" si="25">G53/H53</f>
        <v>2.8901734104046244</v>
      </c>
    </row>
    <row r="54" spans="1:25" ht="30" x14ac:dyDescent="0.25">
      <c r="A54" s="54" t="s">
        <v>94</v>
      </c>
      <c r="B54" s="59" t="s">
        <v>42</v>
      </c>
      <c r="C54" s="55" t="s">
        <v>41</v>
      </c>
      <c r="D54" s="80">
        <v>3.75</v>
      </c>
      <c r="E54" s="81">
        <v>3.9</v>
      </c>
      <c r="F54" s="80"/>
      <c r="G54" s="80">
        <v>1.92</v>
      </c>
      <c r="H54" s="80">
        <v>0.36</v>
      </c>
      <c r="I54" s="80"/>
      <c r="J54" s="80"/>
      <c r="K54" s="81">
        <v>0.9</v>
      </c>
      <c r="L54" s="80"/>
      <c r="M54" s="80">
        <v>0.43</v>
      </c>
      <c r="N54" s="54" t="s">
        <v>94</v>
      </c>
      <c r="O54" s="80">
        <v>105</v>
      </c>
      <c r="P54" s="80">
        <v>94</v>
      </c>
      <c r="Q54" s="80">
        <v>22</v>
      </c>
      <c r="R54" s="80">
        <v>30</v>
      </c>
      <c r="S54" s="80">
        <v>9.6</v>
      </c>
      <c r="T54" s="80">
        <v>4.4000000000000004</v>
      </c>
      <c r="V54" s="132">
        <f t="shared" si="22"/>
        <v>2.03125</v>
      </c>
      <c r="W54" s="132">
        <f t="shared" si="23"/>
        <v>10.833333333333334</v>
      </c>
      <c r="X54" s="132">
        <f t="shared" si="24"/>
        <v>1.04</v>
      </c>
      <c r="Y54" s="132">
        <f t="shared" si="25"/>
        <v>5.333333333333333</v>
      </c>
    </row>
    <row r="55" spans="1:25" ht="30" x14ac:dyDescent="0.25">
      <c r="A55" s="54" t="s">
        <v>94</v>
      </c>
      <c r="B55" s="59" t="s">
        <v>44</v>
      </c>
      <c r="C55" s="55" t="s">
        <v>41</v>
      </c>
      <c r="D55" s="81">
        <v>3.8</v>
      </c>
      <c r="E55" s="80">
        <v>6.25</v>
      </c>
      <c r="F55" s="80"/>
      <c r="G55" s="80">
        <v>4.51</v>
      </c>
      <c r="H55" s="80">
        <v>0.45</v>
      </c>
      <c r="I55" s="80"/>
      <c r="J55" s="80"/>
      <c r="K55" s="80">
        <v>2.75</v>
      </c>
      <c r="L55" s="80"/>
      <c r="M55" s="80">
        <v>0.83</v>
      </c>
      <c r="N55" s="54" t="s">
        <v>94</v>
      </c>
      <c r="O55" s="80">
        <v>128</v>
      </c>
      <c r="P55" s="80">
        <v>230</v>
      </c>
      <c r="Q55" s="80">
        <v>24</v>
      </c>
      <c r="R55" s="80">
        <v>68</v>
      </c>
      <c r="S55" s="80">
        <v>8.4</v>
      </c>
      <c r="T55" s="80">
        <v>6</v>
      </c>
      <c r="V55" s="132">
        <f t="shared" si="22"/>
        <v>1.3858093126385811</v>
      </c>
      <c r="W55" s="132">
        <f t="shared" si="23"/>
        <v>13.888888888888889</v>
      </c>
      <c r="X55" s="132">
        <f t="shared" si="24"/>
        <v>1.6447368421052633</v>
      </c>
      <c r="Y55" s="132">
        <f t="shared" si="25"/>
        <v>10.022222222222222</v>
      </c>
    </row>
  </sheetData>
  <mergeCells count="3">
    <mergeCell ref="D6:M6"/>
    <mergeCell ref="O6:T6"/>
    <mergeCell ref="V6:Y6"/>
  </mergeCells>
  <pageMargins left="0.7" right="0.7" top="0.75" bottom="0.75" header="0.3" footer="0.3"/>
  <pageSetup paperSize="9" orientation="landscape" r:id="rId1"/>
  <headerFooter>
    <oddHeader>&amp;CSIA Getlini EKO Laboratory</oddHeader>
    <oddFooter>&amp;LModified:  &amp;D&amp;R     &amp;"-,Slīpraksts"File name:&amp;"-,Parasts" &amp;F</oddFooter>
  </headerFooter>
  <ignoredErrors>
    <ignoredError sqref="V12:Y12 V10:Y10 V9:Y9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2"/>
  <sheetViews>
    <sheetView zoomScaleNormal="100" workbookViewId="0">
      <pane ySplit="8" topLeftCell="A42" activePane="bottomLeft" state="frozen"/>
      <selection pane="bottomLeft" activeCell="Q59" sqref="Q59"/>
    </sheetView>
  </sheetViews>
  <sheetFormatPr defaultColWidth="9.140625" defaultRowHeight="15" x14ac:dyDescent="0.25"/>
  <cols>
    <col min="1" max="1" width="13" customWidth="1"/>
    <col min="2" max="2" width="14.5703125" customWidth="1"/>
    <col min="3" max="3" width="11.140625" customWidth="1"/>
    <col min="4" max="12" width="9" customWidth="1"/>
    <col min="13" max="13" width="12.42578125" customWidth="1"/>
    <col min="14" max="14" width="12.85546875" customWidth="1"/>
    <col min="15" max="20" width="10" customWidth="1"/>
    <col min="21" max="21" width="14.28515625" bestFit="1" customWidth="1"/>
  </cols>
  <sheetData>
    <row r="1" spans="1:25" x14ac:dyDescent="0.25">
      <c r="A1" s="1"/>
      <c r="B1" s="4"/>
      <c r="C1" s="5"/>
      <c r="D1" s="4"/>
      <c r="E1" s="4"/>
      <c r="F1" s="1"/>
      <c r="G1" s="1"/>
      <c r="H1" s="4"/>
      <c r="I1" s="4"/>
      <c r="J1" s="7" t="s">
        <v>3</v>
      </c>
      <c r="K1" s="4"/>
      <c r="L1" s="4"/>
      <c r="M1" s="4"/>
    </row>
    <row r="2" spans="1:25" ht="21" x14ac:dyDescent="0.35">
      <c r="A2" s="1"/>
      <c r="B2" s="4"/>
      <c r="C2" s="1"/>
      <c r="D2" s="4"/>
      <c r="E2" s="14" t="s">
        <v>33</v>
      </c>
      <c r="F2" s="1"/>
      <c r="G2" s="1"/>
      <c r="H2" s="8"/>
      <c r="I2" s="4"/>
      <c r="J2" s="7" t="s">
        <v>0</v>
      </c>
      <c r="K2" s="4"/>
      <c r="L2" s="4"/>
      <c r="M2" s="4"/>
      <c r="P2" s="14" t="s">
        <v>33</v>
      </c>
    </row>
    <row r="3" spans="1:25" x14ac:dyDescent="0.25">
      <c r="A3" s="1"/>
      <c r="B3" s="4"/>
      <c r="C3" s="1"/>
      <c r="D3" s="4"/>
      <c r="E3" s="15" t="s">
        <v>36</v>
      </c>
      <c r="G3" s="1"/>
      <c r="H3" s="4"/>
      <c r="I3" s="4"/>
      <c r="J3" s="7" t="s">
        <v>1</v>
      </c>
      <c r="K3" s="4"/>
      <c r="L3" s="4"/>
      <c r="M3" s="4"/>
      <c r="P3" s="15" t="s">
        <v>36</v>
      </c>
    </row>
    <row r="4" spans="1:25" x14ac:dyDescent="0.25">
      <c r="A4" s="1"/>
      <c r="B4" s="4"/>
      <c r="C4" s="4"/>
      <c r="D4" s="47" t="s">
        <v>58</v>
      </c>
      <c r="E4" s="48" t="s">
        <v>31</v>
      </c>
      <c r="F4" s="49" t="s">
        <v>39</v>
      </c>
      <c r="G4" s="4"/>
      <c r="H4" s="4"/>
      <c r="I4" s="4"/>
      <c r="J4" s="9" t="s">
        <v>2</v>
      </c>
      <c r="K4" s="4"/>
      <c r="L4" s="4"/>
      <c r="M4" s="4"/>
      <c r="P4" s="15" t="s">
        <v>31</v>
      </c>
    </row>
    <row r="5" spans="1:25" x14ac:dyDescent="0.25">
      <c r="A5" s="20" t="s">
        <v>35</v>
      </c>
      <c r="B5" s="21"/>
      <c r="C5" s="21"/>
      <c r="D5" s="21"/>
      <c r="E5" s="22"/>
      <c r="F5" s="23"/>
      <c r="G5" s="21"/>
      <c r="H5" s="21"/>
      <c r="I5" s="21"/>
      <c r="J5" s="24"/>
      <c r="K5" s="21"/>
      <c r="L5" s="21"/>
      <c r="M5" s="21"/>
      <c r="N5" s="16" t="s">
        <v>34</v>
      </c>
    </row>
    <row r="6" spans="1:25" x14ac:dyDescent="0.25">
      <c r="A6" s="17" t="s">
        <v>24</v>
      </c>
      <c r="B6" s="18"/>
      <c r="C6" s="19" t="s">
        <v>16</v>
      </c>
      <c r="D6" s="136" t="s">
        <v>17</v>
      </c>
      <c r="E6" s="136"/>
      <c r="F6" s="136"/>
      <c r="G6" s="136"/>
      <c r="H6" s="136"/>
      <c r="I6" s="136"/>
      <c r="J6" s="136"/>
      <c r="K6" s="136"/>
      <c r="L6" s="136"/>
      <c r="M6" s="136"/>
      <c r="N6" s="2" t="s">
        <v>24</v>
      </c>
      <c r="O6" s="137" t="s">
        <v>17</v>
      </c>
      <c r="P6" s="138"/>
      <c r="Q6" s="138"/>
      <c r="R6" s="138"/>
      <c r="S6" s="138"/>
      <c r="T6" s="139"/>
      <c r="U6" s="6"/>
      <c r="V6" s="140" t="s">
        <v>25</v>
      </c>
      <c r="W6" s="141"/>
      <c r="X6" s="141"/>
      <c r="Y6" s="142"/>
    </row>
    <row r="7" spans="1:25" ht="15.75" thickBot="1" x14ac:dyDescent="0.3">
      <c r="A7" s="3" t="s">
        <v>30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  <c r="H7" s="10" t="s">
        <v>10</v>
      </c>
      <c r="I7" s="10" t="s">
        <v>11</v>
      </c>
      <c r="J7" s="10" t="s">
        <v>12</v>
      </c>
      <c r="K7" s="10" t="s">
        <v>13</v>
      </c>
      <c r="L7" s="11" t="s">
        <v>14</v>
      </c>
      <c r="M7" s="10" t="s">
        <v>15</v>
      </c>
      <c r="N7" s="3" t="s">
        <v>30</v>
      </c>
      <c r="O7" s="10" t="s">
        <v>18</v>
      </c>
      <c r="P7" s="10" t="s">
        <v>19</v>
      </c>
      <c r="Q7" s="10" t="s">
        <v>20</v>
      </c>
      <c r="R7" s="10" t="s">
        <v>21</v>
      </c>
      <c r="S7" s="10" t="s">
        <v>22</v>
      </c>
      <c r="T7" s="10" t="s">
        <v>23</v>
      </c>
      <c r="U7" s="6"/>
      <c r="V7" s="10" t="s">
        <v>26</v>
      </c>
      <c r="W7" s="10" t="s">
        <v>27</v>
      </c>
      <c r="X7" s="10" t="s">
        <v>28</v>
      </c>
      <c r="Y7" s="10" t="s">
        <v>29</v>
      </c>
    </row>
    <row r="8" spans="1:25" s="40" customFormat="1" ht="15.75" thickTop="1" x14ac:dyDescent="0.25">
      <c r="A8" s="123" t="s">
        <v>80</v>
      </c>
      <c r="B8" s="124"/>
      <c r="C8" s="125" t="s">
        <v>73</v>
      </c>
      <c r="D8" s="125" t="s">
        <v>81</v>
      </c>
      <c r="E8" s="125" t="s">
        <v>82</v>
      </c>
      <c r="F8" s="125"/>
      <c r="G8" s="125" t="s">
        <v>83</v>
      </c>
      <c r="H8" s="125" t="s">
        <v>70</v>
      </c>
      <c r="I8" s="125"/>
      <c r="J8" s="125"/>
      <c r="K8" s="125" t="s">
        <v>71</v>
      </c>
      <c r="L8" s="126"/>
      <c r="M8" s="125" t="s">
        <v>72</v>
      </c>
      <c r="N8" s="123" t="s">
        <v>74</v>
      </c>
      <c r="O8" s="125" t="s">
        <v>84</v>
      </c>
      <c r="P8" s="125" t="s">
        <v>76</v>
      </c>
      <c r="Q8" s="125" t="s">
        <v>85</v>
      </c>
      <c r="R8" s="125" t="s">
        <v>86</v>
      </c>
      <c r="S8" s="127">
        <v>44105</v>
      </c>
      <c r="T8" s="126" t="s">
        <v>79</v>
      </c>
      <c r="U8" s="38"/>
      <c r="V8" s="34"/>
      <c r="W8" s="34"/>
      <c r="X8" s="34"/>
      <c r="Y8" s="34"/>
    </row>
    <row r="9" spans="1:25" x14ac:dyDescent="0.25">
      <c r="A9" s="25">
        <v>43714</v>
      </c>
      <c r="B9" s="43">
        <v>7.77</v>
      </c>
      <c r="C9" s="43">
        <v>8.57</v>
      </c>
      <c r="D9" s="44">
        <v>0</v>
      </c>
      <c r="E9" s="43">
        <v>720</v>
      </c>
      <c r="F9" s="43">
        <v>169</v>
      </c>
      <c r="G9" s="43">
        <v>1020</v>
      </c>
      <c r="H9" s="43">
        <v>389</v>
      </c>
      <c r="I9" s="43">
        <v>572</v>
      </c>
      <c r="J9" s="43">
        <v>472</v>
      </c>
      <c r="K9" s="43">
        <v>740</v>
      </c>
      <c r="L9" s="43">
        <v>488</v>
      </c>
      <c r="M9" s="43" t="s">
        <v>38</v>
      </c>
      <c r="N9" s="25">
        <v>43714</v>
      </c>
      <c r="O9" s="43">
        <v>6.04</v>
      </c>
      <c r="P9" s="43">
        <v>1.1200000000000001</v>
      </c>
      <c r="Q9" s="43">
        <v>2.5</v>
      </c>
      <c r="R9" s="43">
        <v>2.2400000000000002</v>
      </c>
      <c r="S9" s="45">
        <v>0.8</v>
      </c>
      <c r="T9" s="45">
        <v>0.2</v>
      </c>
      <c r="U9" s="6"/>
      <c r="V9" s="33">
        <f>E9/G9</f>
        <v>0.70588235294117652</v>
      </c>
      <c r="W9" s="33">
        <f>E9/H9</f>
        <v>1.8508997429305913</v>
      </c>
      <c r="X9" s="33">
        <f>E9/(D9+I9)</f>
        <v>1.2587412587412588</v>
      </c>
      <c r="Y9" s="33">
        <f>G9/H9</f>
        <v>2.6221079691516711</v>
      </c>
    </row>
    <row r="10" spans="1:25" ht="27" customHeight="1" x14ac:dyDescent="0.25">
      <c r="A10" s="54" t="s">
        <v>40</v>
      </c>
      <c r="B10" s="59" t="s">
        <v>42</v>
      </c>
      <c r="C10" s="55" t="s">
        <v>41</v>
      </c>
      <c r="D10" s="71">
        <v>5.0999999999999996</v>
      </c>
      <c r="E10" s="72">
        <v>3.05</v>
      </c>
      <c r="F10" s="72"/>
      <c r="G10" s="72">
        <v>2.13</v>
      </c>
      <c r="H10" s="72">
        <v>0.63</v>
      </c>
      <c r="I10" s="72"/>
      <c r="J10" s="72"/>
      <c r="K10" s="72">
        <v>0.85</v>
      </c>
      <c r="L10" s="72"/>
      <c r="M10" s="72">
        <v>0.64</v>
      </c>
      <c r="N10" s="54" t="s">
        <v>40</v>
      </c>
      <c r="O10" s="72">
        <v>110</v>
      </c>
      <c r="P10" s="72">
        <v>55</v>
      </c>
      <c r="Q10" s="72">
        <v>20.8</v>
      </c>
      <c r="R10" s="72">
        <v>29</v>
      </c>
      <c r="S10" s="73">
        <v>15.4</v>
      </c>
      <c r="T10" s="73">
        <v>2.81</v>
      </c>
      <c r="U10" s="6"/>
      <c r="V10" s="56">
        <f>E10/G10</f>
        <v>1.431924882629108</v>
      </c>
      <c r="W10" s="56">
        <f>E10/H10</f>
        <v>4.8412698412698409</v>
      </c>
      <c r="X10" s="56">
        <f>E10/D10</f>
        <v>0.59803921568627449</v>
      </c>
      <c r="Y10" s="56">
        <f>G10/H10</f>
        <v>3.3809523809523809</v>
      </c>
    </row>
    <row r="11" spans="1:25" x14ac:dyDescent="0.25">
      <c r="A11" s="31">
        <v>43734</v>
      </c>
      <c r="B11" s="12">
        <v>6.44</v>
      </c>
      <c r="C11" s="12">
        <v>5.15</v>
      </c>
      <c r="D11" s="13">
        <v>0</v>
      </c>
      <c r="E11" s="12">
        <v>248</v>
      </c>
      <c r="F11" s="12">
        <v>143</v>
      </c>
      <c r="G11" s="12">
        <v>720</v>
      </c>
      <c r="H11" s="32">
        <v>234</v>
      </c>
      <c r="I11" s="12">
        <v>300</v>
      </c>
      <c r="J11" s="12">
        <v>192</v>
      </c>
      <c r="K11" s="12">
        <v>595</v>
      </c>
      <c r="L11" s="12">
        <v>81</v>
      </c>
      <c r="M11" s="32">
        <v>51</v>
      </c>
      <c r="N11" s="31">
        <v>43734</v>
      </c>
      <c r="O11" s="12">
        <v>6.72</v>
      </c>
      <c r="P11" s="27">
        <v>1.6</v>
      </c>
      <c r="Q11" s="12">
        <v>1.96</v>
      </c>
      <c r="R11" s="12">
        <v>1.96</v>
      </c>
      <c r="S11" s="12">
        <v>9.4E-2</v>
      </c>
      <c r="T11" s="12">
        <v>0.16</v>
      </c>
      <c r="U11" s="6"/>
      <c r="V11" s="33">
        <f>E11/G11</f>
        <v>0.34444444444444444</v>
      </c>
      <c r="W11" s="33">
        <f>E11/H11</f>
        <v>1.0598290598290598</v>
      </c>
      <c r="X11" s="33">
        <f>E11/(D11+I11)</f>
        <v>0.82666666666666666</v>
      </c>
      <c r="Y11" s="33">
        <f>G11/H11</f>
        <v>3.0769230769230771</v>
      </c>
    </row>
    <row r="12" spans="1:25" ht="30" x14ac:dyDescent="0.25">
      <c r="A12" s="54" t="s">
        <v>43</v>
      </c>
      <c r="B12" s="59" t="s">
        <v>42</v>
      </c>
      <c r="C12" s="55" t="s">
        <v>41</v>
      </c>
      <c r="D12" s="67">
        <v>4.78</v>
      </c>
      <c r="E12" s="66">
        <v>4.16</v>
      </c>
      <c r="F12" s="66"/>
      <c r="G12" s="66">
        <v>1.91</v>
      </c>
      <c r="H12" s="67">
        <v>0.54</v>
      </c>
      <c r="I12" s="66"/>
      <c r="J12" s="66"/>
      <c r="K12" s="66">
        <v>0.75</v>
      </c>
      <c r="L12" s="66"/>
      <c r="M12" s="67">
        <v>0.67</v>
      </c>
      <c r="N12" s="54" t="s">
        <v>43</v>
      </c>
      <c r="O12" s="66">
        <v>150</v>
      </c>
      <c r="P12" s="66">
        <v>129</v>
      </c>
      <c r="Q12" s="66">
        <v>20.9</v>
      </c>
      <c r="R12" s="66">
        <v>28.5</v>
      </c>
      <c r="S12" s="66">
        <v>16.600000000000001</v>
      </c>
      <c r="T12" s="66">
        <v>3.38</v>
      </c>
      <c r="U12" s="6"/>
      <c r="V12" s="56">
        <f t="shared" ref="V12:V15" si="0">E12/G12</f>
        <v>2.1780104712041886</v>
      </c>
      <c r="W12" s="56">
        <f t="shared" ref="W12:W15" si="1">E12/H12</f>
        <v>7.7037037037037033</v>
      </c>
      <c r="X12" s="61">
        <f>E12/D12</f>
        <v>0.87029288702928864</v>
      </c>
      <c r="Y12" s="56">
        <f t="shared" ref="Y12:Y15" si="2">G12/H12</f>
        <v>3.5370370370370368</v>
      </c>
    </row>
    <row r="13" spans="1:25" ht="30" x14ac:dyDescent="0.25">
      <c r="A13" s="54" t="s">
        <v>43</v>
      </c>
      <c r="B13" s="59" t="s">
        <v>44</v>
      </c>
      <c r="C13" s="55" t="s">
        <v>41</v>
      </c>
      <c r="D13" s="72">
        <v>3.85</v>
      </c>
      <c r="E13" s="72">
        <v>3.55</v>
      </c>
      <c r="F13" s="72"/>
      <c r="G13" s="73">
        <v>6.1</v>
      </c>
      <c r="H13" s="73">
        <v>1.1399999999999999</v>
      </c>
      <c r="I13" s="72"/>
      <c r="J13" s="72"/>
      <c r="K13" s="72">
        <v>2.0699999999999998</v>
      </c>
      <c r="L13" s="72"/>
      <c r="M13" s="72">
        <v>0.68</v>
      </c>
      <c r="N13" s="54" t="s">
        <v>43</v>
      </c>
      <c r="O13" s="72">
        <v>179</v>
      </c>
      <c r="P13" s="72">
        <v>238</v>
      </c>
      <c r="Q13" s="72">
        <v>22</v>
      </c>
      <c r="R13" s="72">
        <v>64.5</v>
      </c>
      <c r="S13" s="73">
        <v>10.5</v>
      </c>
      <c r="T13" s="73">
        <v>4.3499999999999996</v>
      </c>
      <c r="U13" s="6"/>
      <c r="V13" s="56">
        <f t="shared" si="0"/>
        <v>0.58196721311475408</v>
      </c>
      <c r="W13" s="56">
        <f t="shared" si="1"/>
        <v>3.1140350877192984</v>
      </c>
      <c r="X13" s="61">
        <f>E13/D13</f>
        <v>0.92207792207792205</v>
      </c>
      <c r="Y13" s="56">
        <f t="shared" si="2"/>
        <v>5.3508771929824563</v>
      </c>
    </row>
    <row r="14" spans="1:25" ht="30" x14ac:dyDescent="0.25">
      <c r="A14" s="54" t="s">
        <v>50</v>
      </c>
      <c r="B14" s="59" t="s">
        <v>42</v>
      </c>
      <c r="C14" s="55" t="s">
        <v>41</v>
      </c>
      <c r="D14" s="72">
        <v>4.3499999999999996</v>
      </c>
      <c r="E14" s="72">
        <v>3.73</v>
      </c>
      <c r="F14" s="72"/>
      <c r="G14" s="73">
        <v>1.83</v>
      </c>
      <c r="H14" s="73">
        <v>0.41</v>
      </c>
      <c r="I14" s="72"/>
      <c r="J14" s="72"/>
      <c r="K14" s="72">
        <v>0.78</v>
      </c>
      <c r="L14" s="72"/>
      <c r="M14" s="72">
        <v>0.62</v>
      </c>
      <c r="N14" s="54" t="s">
        <v>50</v>
      </c>
      <c r="O14" s="72">
        <v>156</v>
      </c>
      <c r="P14" s="72">
        <v>178</v>
      </c>
      <c r="Q14" s="72">
        <v>16.899999999999999</v>
      </c>
      <c r="R14" s="72">
        <v>32.5</v>
      </c>
      <c r="S14" s="73">
        <v>16.3</v>
      </c>
      <c r="T14" s="73">
        <v>2.66</v>
      </c>
      <c r="U14" s="6"/>
      <c r="V14" s="56">
        <f t="shared" si="0"/>
        <v>2.0382513661202184</v>
      </c>
      <c r="W14" s="56">
        <f t="shared" si="1"/>
        <v>9.0975609756097562</v>
      </c>
      <c r="X14" s="61">
        <f t="shared" ref="X14:X15" si="3">E14/D14</f>
        <v>0.85747126436781618</v>
      </c>
      <c r="Y14" s="56">
        <f t="shared" si="2"/>
        <v>4.4634146341463419</v>
      </c>
    </row>
    <row r="15" spans="1:25" ht="30" x14ac:dyDescent="0.25">
      <c r="A15" s="54" t="s">
        <v>50</v>
      </c>
      <c r="B15" s="59" t="s">
        <v>44</v>
      </c>
      <c r="C15" s="55" t="s">
        <v>41</v>
      </c>
      <c r="D15" s="72">
        <v>3.93</v>
      </c>
      <c r="E15" s="72">
        <v>3.73</v>
      </c>
      <c r="F15" s="72"/>
      <c r="G15" s="73">
        <v>5.13</v>
      </c>
      <c r="H15" s="73">
        <v>0.69</v>
      </c>
      <c r="I15" s="72"/>
      <c r="J15" s="72"/>
      <c r="K15" s="72">
        <v>2.38</v>
      </c>
      <c r="L15" s="72"/>
      <c r="M15" s="72">
        <v>0.83</v>
      </c>
      <c r="N15" s="54" t="s">
        <v>50</v>
      </c>
      <c r="O15" s="72">
        <v>172</v>
      </c>
      <c r="P15" s="72">
        <v>308</v>
      </c>
      <c r="Q15" s="72">
        <v>18.5</v>
      </c>
      <c r="R15" s="72">
        <v>60</v>
      </c>
      <c r="S15" s="73">
        <v>11</v>
      </c>
      <c r="T15" s="73">
        <v>4.1399999999999997</v>
      </c>
      <c r="U15" s="6"/>
      <c r="V15" s="56">
        <f t="shared" si="0"/>
        <v>0.72709551656920079</v>
      </c>
      <c r="W15" s="56">
        <f t="shared" si="1"/>
        <v>5.4057971014492754</v>
      </c>
      <c r="X15" s="61">
        <f t="shared" si="3"/>
        <v>0.94910941475826971</v>
      </c>
      <c r="Y15" s="56">
        <f t="shared" si="2"/>
        <v>7.4347826086956523</v>
      </c>
    </row>
    <row r="16" spans="1:25" x14ac:dyDescent="0.25">
      <c r="A16" s="25">
        <v>43755</v>
      </c>
      <c r="B16" s="43">
        <v>6.41</v>
      </c>
      <c r="C16" s="43">
        <v>5.05</v>
      </c>
      <c r="D16" s="44">
        <v>0</v>
      </c>
      <c r="E16" s="43">
        <v>270</v>
      </c>
      <c r="F16" s="43">
        <v>128</v>
      </c>
      <c r="G16" s="43">
        <v>676</v>
      </c>
      <c r="H16" s="46">
        <v>251</v>
      </c>
      <c r="I16" s="43">
        <v>109</v>
      </c>
      <c r="J16" s="43">
        <v>276</v>
      </c>
      <c r="K16" s="43">
        <v>678</v>
      </c>
      <c r="L16" s="43">
        <v>41</v>
      </c>
      <c r="M16" s="43">
        <v>22.8</v>
      </c>
      <c r="N16" s="25">
        <v>43755</v>
      </c>
      <c r="O16" s="43">
        <v>4.6500000000000004</v>
      </c>
      <c r="P16" s="43">
        <v>1.04</v>
      </c>
      <c r="Q16" s="45">
        <v>2.1560000000000001</v>
      </c>
      <c r="R16" s="43">
        <v>2.2400000000000002</v>
      </c>
      <c r="S16" s="74">
        <v>0.11600000000000001</v>
      </c>
      <c r="T16" s="45">
        <v>0.14000000000000001</v>
      </c>
      <c r="U16" s="6"/>
      <c r="V16" s="33">
        <f>E16/G16</f>
        <v>0.39940828402366862</v>
      </c>
      <c r="W16" s="33">
        <f>E16/H16</f>
        <v>1.0756972111553784</v>
      </c>
      <c r="X16" s="33">
        <f>E16/(D16+I16)</f>
        <v>2.477064220183486</v>
      </c>
      <c r="Y16" s="33">
        <f>G16/H16</f>
        <v>2.693227091633466</v>
      </c>
    </row>
    <row r="17" spans="1:25" s="40" customFormat="1" ht="30" x14ac:dyDescent="0.25">
      <c r="A17" s="54" t="s">
        <v>51</v>
      </c>
      <c r="B17" s="59" t="s">
        <v>42</v>
      </c>
      <c r="C17" s="55" t="s">
        <v>41</v>
      </c>
      <c r="D17" s="69">
        <v>4.78</v>
      </c>
      <c r="E17" s="69">
        <v>4.54</v>
      </c>
      <c r="F17" s="69"/>
      <c r="G17" s="69">
        <v>2.61</v>
      </c>
      <c r="H17" s="65">
        <v>0.47</v>
      </c>
      <c r="I17" s="69"/>
      <c r="J17" s="69"/>
      <c r="K17" s="69">
        <v>1.03</v>
      </c>
      <c r="L17" s="69"/>
      <c r="M17" s="69">
        <v>0.61</v>
      </c>
      <c r="N17" s="54" t="s">
        <v>51</v>
      </c>
      <c r="O17" s="69">
        <v>153</v>
      </c>
      <c r="P17" s="69">
        <v>211</v>
      </c>
      <c r="Q17" s="69">
        <v>18</v>
      </c>
      <c r="R17" s="69">
        <v>34</v>
      </c>
      <c r="S17" s="69">
        <v>14.3</v>
      </c>
      <c r="T17" s="69">
        <v>3.06</v>
      </c>
      <c r="U17" s="38"/>
      <c r="V17" s="56">
        <f t="shared" ref="V17:V18" si="4">E17/G17</f>
        <v>1.7394636015325671</v>
      </c>
      <c r="W17" s="56">
        <f t="shared" ref="W17:W18" si="5">E17/H17</f>
        <v>9.6595744680851077</v>
      </c>
      <c r="X17" s="56">
        <f>E17/D17</f>
        <v>0.94979079497907948</v>
      </c>
      <c r="Y17" s="56">
        <f t="shared" ref="Y17:Y18" si="6">G17/H17</f>
        <v>5.5531914893617023</v>
      </c>
    </row>
    <row r="18" spans="1:25" s="40" customFormat="1" ht="30" x14ac:dyDescent="0.25">
      <c r="A18" s="54" t="s">
        <v>51</v>
      </c>
      <c r="B18" s="59" t="s">
        <v>44</v>
      </c>
      <c r="C18" s="55" t="s">
        <v>41</v>
      </c>
      <c r="D18" s="69">
        <v>3.88</v>
      </c>
      <c r="E18" s="69">
        <v>4.7699999999999996</v>
      </c>
      <c r="F18" s="69"/>
      <c r="G18" s="69">
        <v>5.75</v>
      </c>
      <c r="H18" s="65">
        <v>0.66</v>
      </c>
      <c r="I18" s="69"/>
      <c r="J18" s="69"/>
      <c r="K18" s="69">
        <v>2.3199999999999998</v>
      </c>
      <c r="L18" s="69"/>
      <c r="M18" s="69">
        <v>0.88</v>
      </c>
      <c r="N18" s="54" t="s">
        <v>51</v>
      </c>
      <c r="O18" s="69">
        <v>163</v>
      </c>
      <c r="P18" s="69">
        <v>379</v>
      </c>
      <c r="Q18" s="69">
        <v>22.6</v>
      </c>
      <c r="R18" s="69">
        <v>59</v>
      </c>
      <c r="S18" s="69">
        <v>10.6</v>
      </c>
      <c r="T18" s="69">
        <v>3.86</v>
      </c>
      <c r="U18" s="38"/>
      <c r="V18" s="56">
        <f t="shared" si="4"/>
        <v>0.82956521739130429</v>
      </c>
      <c r="W18" s="56">
        <f t="shared" si="5"/>
        <v>7.2272727272727266</v>
      </c>
      <c r="X18" s="56">
        <f>E18/D18</f>
        <v>1.2293814432989689</v>
      </c>
      <c r="Y18" s="56">
        <f t="shared" si="6"/>
        <v>8.712121212121211</v>
      </c>
    </row>
    <row r="19" spans="1:25" x14ac:dyDescent="0.25">
      <c r="A19" s="31">
        <v>43775</v>
      </c>
      <c r="B19" s="28">
        <v>6.34</v>
      </c>
      <c r="C19" s="28">
        <v>4.29</v>
      </c>
      <c r="D19" s="30">
        <v>0</v>
      </c>
      <c r="E19" s="28">
        <v>322</v>
      </c>
      <c r="F19" s="28">
        <v>85</v>
      </c>
      <c r="G19" s="28">
        <v>520</v>
      </c>
      <c r="H19" s="32">
        <v>207</v>
      </c>
      <c r="I19" s="28">
        <v>196</v>
      </c>
      <c r="J19" s="28">
        <v>176</v>
      </c>
      <c r="K19" s="28">
        <v>560</v>
      </c>
      <c r="L19" s="28">
        <v>31</v>
      </c>
      <c r="M19" s="30">
        <v>30.3</v>
      </c>
      <c r="N19" s="31">
        <v>43775</v>
      </c>
      <c r="O19" s="28">
        <v>2.12</v>
      </c>
      <c r="P19" s="28">
        <v>0.78</v>
      </c>
      <c r="Q19" s="28">
        <v>1.88</v>
      </c>
      <c r="R19" s="27">
        <v>1.5</v>
      </c>
      <c r="S19" s="28">
        <v>3.6999999999999998E-2</v>
      </c>
      <c r="T19" s="28">
        <v>0.08</v>
      </c>
      <c r="U19" s="6"/>
      <c r="V19" s="30">
        <f>E19/G19</f>
        <v>0.61923076923076925</v>
      </c>
      <c r="W19" s="30">
        <f>E19/H19</f>
        <v>1.5555555555555556</v>
      </c>
      <c r="X19" s="30">
        <f>E19/(D19+I19)</f>
        <v>1.6428571428571428</v>
      </c>
      <c r="Y19" s="30">
        <f>G19/H19</f>
        <v>2.5120772946859904</v>
      </c>
    </row>
    <row r="20" spans="1:25" ht="30" x14ac:dyDescent="0.25">
      <c r="A20" s="54" t="s">
        <v>54</v>
      </c>
      <c r="B20" s="59" t="s">
        <v>42</v>
      </c>
      <c r="C20" s="55" t="s">
        <v>41</v>
      </c>
      <c r="D20" s="73">
        <v>3.7</v>
      </c>
      <c r="E20" s="73">
        <v>3.82</v>
      </c>
      <c r="F20" s="73"/>
      <c r="G20" s="73">
        <v>1.27</v>
      </c>
      <c r="H20" s="73">
        <v>0.39</v>
      </c>
      <c r="I20" s="73"/>
      <c r="J20" s="73"/>
      <c r="K20" s="73">
        <v>0.95</v>
      </c>
      <c r="L20" s="73"/>
      <c r="M20" s="73">
        <v>0.71</v>
      </c>
      <c r="N20" s="54" t="s">
        <v>54</v>
      </c>
      <c r="O20" s="72">
        <v>140</v>
      </c>
      <c r="P20" s="72">
        <v>152</v>
      </c>
      <c r="Q20" s="72">
        <v>21</v>
      </c>
      <c r="R20" s="72">
        <v>30</v>
      </c>
      <c r="S20" s="73">
        <v>14</v>
      </c>
      <c r="T20" s="73">
        <v>3.1</v>
      </c>
      <c r="U20" s="6"/>
      <c r="V20" s="60">
        <f t="shared" ref="V20:V21" si="7">E20/G20</f>
        <v>3.0078740157480315</v>
      </c>
      <c r="W20" s="60">
        <f t="shared" ref="W20:W21" si="8">E20/H20</f>
        <v>9.7948717948717938</v>
      </c>
      <c r="X20" s="56">
        <f>E20/D20</f>
        <v>1.0324324324324323</v>
      </c>
      <c r="Y20" s="60">
        <f t="shared" ref="Y20:Y21" si="9">G20/H20</f>
        <v>3.2564102564102564</v>
      </c>
    </row>
    <row r="21" spans="1:25" ht="30" x14ac:dyDescent="0.25">
      <c r="A21" s="54" t="s">
        <v>54</v>
      </c>
      <c r="B21" s="59" t="s">
        <v>44</v>
      </c>
      <c r="C21" s="55" t="s">
        <v>41</v>
      </c>
      <c r="D21" s="67">
        <v>3.45</v>
      </c>
      <c r="E21" s="67">
        <v>5.0199999999999996</v>
      </c>
      <c r="F21" s="67"/>
      <c r="G21" s="67">
        <v>4.8899999999999997</v>
      </c>
      <c r="H21" s="67">
        <v>0.53</v>
      </c>
      <c r="I21" s="67"/>
      <c r="J21" s="67"/>
      <c r="K21" s="67">
        <v>1.82</v>
      </c>
      <c r="L21" s="67"/>
      <c r="M21" s="67">
        <v>0.85</v>
      </c>
      <c r="N21" s="54" t="s">
        <v>54</v>
      </c>
      <c r="O21" s="66">
        <v>149</v>
      </c>
      <c r="P21" s="66">
        <v>400</v>
      </c>
      <c r="Q21" s="66">
        <v>18.7</v>
      </c>
      <c r="R21" s="66">
        <v>58</v>
      </c>
      <c r="S21" s="66">
        <v>10.8</v>
      </c>
      <c r="T21" s="66">
        <v>3.64</v>
      </c>
      <c r="U21" s="6"/>
      <c r="V21" s="60">
        <f t="shared" si="7"/>
        <v>1.0265848670756645</v>
      </c>
      <c r="W21" s="60">
        <f t="shared" si="8"/>
        <v>9.4716981132075464</v>
      </c>
      <c r="X21" s="56">
        <f>E21/D21</f>
        <v>1.4550724637681158</v>
      </c>
      <c r="Y21" s="60">
        <f t="shared" si="9"/>
        <v>9.2264150943396217</v>
      </c>
    </row>
    <row r="22" spans="1:25" x14ac:dyDescent="0.25">
      <c r="A22" s="25">
        <v>43794</v>
      </c>
      <c r="B22" s="43">
        <v>6.09</v>
      </c>
      <c r="C22" s="43">
        <v>5.01</v>
      </c>
      <c r="D22" s="44">
        <v>0</v>
      </c>
      <c r="E22" s="43">
        <v>370</v>
      </c>
      <c r="F22" s="46">
        <v>108</v>
      </c>
      <c r="G22" s="43">
        <v>700</v>
      </c>
      <c r="H22" s="46">
        <v>211.5</v>
      </c>
      <c r="I22" s="43">
        <v>246</v>
      </c>
      <c r="J22" s="43">
        <v>248</v>
      </c>
      <c r="K22" s="43">
        <v>620</v>
      </c>
      <c r="L22" s="43">
        <v>28</v>
      </c>
      <c r="M22" s="43">
        <v>23.3</v>
      </c>
      <c r="N22" s="25">
        <v>43794</v>
      </c>
      <c r="O22" s="43">
        <v>3.08</v>
      </c>
      <c r="P22" s="43">
        <v>0.95</v>
      </c>
      <c r="Q22" s="43">
        <v>1.92</v>
      </c>
      <c r="R22" s="43">
        <v>1.31</v>
      </c>
      <c r="S22" s="74">
        <v>8.5999999999999993E-2</v>
      </c>
      <c r="T22" s="45">
        <v>0.09</v>
      </c>
      <c r="U22" s="38"/>
      <c r="V22" s="33">
        <f>E22/G22</f>
        <v>0.52857142857142858</v>
      </c>
      <c r="W22" s="33">
        <f>E22/H22</f>
        <v>1.7494089834515367</v>
      </c>
      <c r="X22" s="33">
        <f>E22/(D22+I22)</f>
        <v>1.5040650406504066</v>
      </c>
      <c r="Y22" s="33">
        <f>G22/H22</f>
        <v>3.3096926713947989</v>
      </c>
    </row>
    <row r="23" spans="1:25" ht="30" x14ac:dyDescent="0.25">
      <c r="A23" s="54" t="s">
        <v>55</v>
      </c>
      <c r="B23" s="59" t="s">
        <v>42</v>
      </c>
      <c r="C23" s="55" t="s">
        <v>41</v>
      </c>
      <c r="D23" s="72">
        <v>3.43</v>
      </c>
      <c r="E23" s="72">
        <v>3.56</v>
      </c>
      <c r="F23" s="72"/>
      <c r="G23" s="72">
        <v>1.46</v>
      </c>
      <c r="H23" s="73">
        <v>0.28000000000000003</v>
      </c>
      <c r="I23" s="72"/>
      <c r="J23" s="72"/>
      <c r="K23" s="73">
        <v>0.8</v>
      </c>
      <c r="L23" s="72"/>
      <c r="M23" s="72">
        <v>0.56999999999999995</v>
      </c>
      <c r="N23" s="54" t="s">
        <v>55</v>
      </c>
      <c r="O23" s="72">
        <v>137</v>
      </c>
      <c r="P23" s="72">
        <v>122</v>
      </c>
      <c r="Q23" s="72">
        <v>14.3</v>
      </c>
      <c r="R23" s="72">
        <v>30.5</v>
      </c>
      <c r="S23" s="73">
        <v>12.4</v>
      </c>
      <c r="T23" s="73">
        <v>2.94</v>
      </c>
      <c r="U23" s="6"/>
      <c r="V23" s="56">
        <f t="shared" ref="V23:V29" si="10">E23/G23</f>
        <v>2.4383561643835616</v>
      </c>
      <c r="W23" s="56">
        <f t="shared" ref="W23:W29" si="11">E23/H23</f>
        <v>12.714285714285714</v>
      </c>
      <c r="X23" s="56">
        <f t="shared" ref="X23:X29" si="12">E23/(D23+I23)</f>
        <v>1.0379008746355685</v>
      </c>
      <c r="Y23" s="56">
        <f t="shared" ref="Y23:Y29" si="13">G23/H23</f>
        <v>5.2142857142857135</v>
      </c>
    </row>
    <row r="24" spans="1:25" ht="30" x14ac:dyDescent="0.25">
      <c r="A24" s="54" t="s">
        <v>55</v>
      </c>
      <c r="B24" s="59" t="s">
        <v>44</v>
      </c>
      <c r="C24" s="55" t="s">
        <v>41</v>
      </c>
      <c r="D24" s="67">
        <v>3.55</v>
      </c>
      <c r="E24" s="66">
        <v>5.46</v>
      </c>
      <c r="F24" s="66"/>
      <c r="G24" s="66">
        <v>3.97</v>
      </c>
      <c r="H24" s="67">
        <v>0.35</v>
      </c>
      <c r="I24" s="66"/>
      <c r="J24" s="66"/>
      <c r="K24" s="67">
        <v>2.63</v>
      </c>
      <c r="L24" s="66"/>
      <c r="M24" s="67">
        <v>0.97</v>
      </c>
      <c r="N24" s="54" t="s">
        <v>55</v>
      </c>
      <c r="O24" s="66">
        <v>154</v>
      </c>
      <c r="P24" s="66">
        <v>386</v>
      </c>
      <c r="Q24" s="76">
        <v>17</v>
      </c>
      <c r="R24" s="66">
        <v>67</v>
      </c>
      <c r="S24" s="66">
        <v>12.2</v>
      </c>
      <c r="T24" s="66">
        <v>4.2</v>
      </c>
      <c r="U24" s="6"/>
      <c r="V24" s="56">
        <f t="shared" si="10"/>
        <v>1.3753148614609572</v>
      </c>
      <c r="W24" s="56">
        <f t="shared" si="11"/>
        <v>15.600000000000001</v>
      </c>
      <c r="X24" s="56">
        <f t="shared" si="12"/>
        <v>1.5380281690140847</v>
      </c>
      <c r="Y24" s="56">
        <f t="shared" si="13"/>
        <v>11.342857142857143</v>
      </c>
    </row>
    <row r="25" spans="1:25" ht="30" x14ac:dyDescent="0.25">
      <c r="A25" s="54" t="s">
        <v>57</v>
      </c>
      <c r="B25" s="59" t="s">
        <v>42</v>
      </c>
      <c r="C25" s="55" t="s">
        <v>41</v>
      </c>
      <c r="D25" s="73">
        <v>3.58</v>
      </c>
      <c r="E25" s="73">
        <v>4.13</v>
      </c>
      <c r="F25" s="73"/>
      <c r="G25" s="73">
        <v>1.58</v>
      </c>
      <c r="H25" s="73">
        <v>0.36</v>
      </c>
      <c r="I25" s="73"/>
      <c r="J25" s="73"/>
      <c r="K25" s="73">
        <v>0.83</v>
      </c>
      <c r="L25" s="73"/>
      <c r="M25" s="73">
        <v>0.56999999999999995</v>
      </c>
      <c r="N25" s="54" t="s">
        <v>57</v>
      </c>
      <c r="O25" s="72">
        <v>142</v>
      </c>
      <c r="P25" s="72">
        <v>146</v>
      </c>
      <c r="Q25" s="72">
        <v>18.75</v>
      </c>
      <c r="R25" s="72">
        <v>31</v>
      </c>
      <c r="S25" s="73">
        <v>14.1</v>
      </c>
      <c r="T25" s="73">
        <v>3.1</v>
      </c>
      <c r="U25" s="6"/>
      <c r="V25" s="56">
        <f t="shared" si="10"/>
        <v>2.6139240506329111</v>
      </c>
      <c r="W25" s="56">
        <f t="shared" si="11"/>
        <v>11.472222222222223</v>
      </c>
      <c r="X25" s="56">
        <f t="shared" si="12"/>
        <v>1.1536312849162011</v>
      </c>
      <c r="Y25" s="56">
        <f t="shared" si="13"/>
        <v>4.3888888888888893</v>
      </c>
    </row>
    <row r="26" spans="1:25" ht="30" x14ac:dyDescent="0.25">
      <c r="A26" s="54" t="s">
        <v>57</v>
      </c>
      <c r="B26" s="59" t="s">
        <v>44</v>
      </c>
      <c r="C26" s="55" t="s">
        <v>41</v>
      </c>
      <c r="D26" s="67">
        <v>3.55</v>
      </c>
      <c r="E26" s="67">
        <v>5.92</v>
      </c>
      <c r="F26" s="67"/>
      <c r="G26" s="67">
        <v>4.3600000000000003</v>
      </c>
      <c r="H26" s="67">
        <v>0.47</v>
      </c>
      <c r="I26" s="67"/>
      <c r="J26" s="67"/>
      <c r="K26" s="67">
        <v>2.57</v>
      </c>
      <c r="L26" s="67"/>
      <c r="M26" s="67">
        <v>0.9</v>
      </c>
      <c r="N26" s="54" t="s">
        <v>57</v>
      </c>
      <c r="O26" s="66">
        <v>149</v>
      </c>
      <c r="P26" s="66">
        <v>373</v>
      </c>
      <c r="Q26" s="76">
        <v>18</v>
      </c>
      <c r="R26" s="66">
        <v>63</v>
      </c>
      <c r="S26" s="66">
        <v>11.9</v>
      </c>
      <c r="T26" s="66">
        <v>4.4000000000000004</v>
      </c>
      <c r="U26" s="6"/>
      <c r="V26" s="56">
        <f t="shared" si="10"/>
        <v>1.3577981651376145</v>
      </c>
      <c r="W26" s="56">
        <f t="shared" si="11"/>
        <v>12.595744680851064</v>
      </c>
      <c r="X26" s="56">
        <f t="shared" si="12"/>
        <v>1.6676056338028169</v>
      </c>
      <c r="Y26" s="56">
        <f t="shared" si="13"/>
        <v>9.2765957446808525</v>
      </c>
    </row>
    <row r="27" spans="1:25" x14ac:dyDescent="0.25">
      <c r="A27" s="31">
        <v>43818</v>
      </c>
      <c r="B27" s="28">
        <v>5.45</v>
      </c>
      <c r="C27" s="28">
        <v>4.17</v>
      </c>
      <c r="D27" s="30">
        <v>0.56000000000000005</v>
      </c>
      <c r="E27" s="28">
        <v>500</v>
      </c>
      <c r="F27" s="28">
        <v>57</v>
      </c>
      <c r="G27" s="28">
        <v>390</v>
      </c>
      <c r="H27" s="32">
        <v>152</v>
      </c>
      <c r="I27" s="28">
        <v>258</v>
      </c>
      <c r="J27" s="28">
        <v>218</v>
      </c>
      <c r="K27" s="28">
        <v>333</v>
      </c>
      <c r="L27" s="28">
        <v>12</v>
      </c>
      <c r="M27" s="30">
        <v>50.6</v>
      </c>
      <c r="N27" s="31">
        <v>43818</v>
      </c>
      <c r="O27" s="28">
        <v>1.68</v>
      </c>
      <c r="P27" s="28">
        <v>1.07</v>
      </c>
      <c r="Q27" s="27">
        <v>1.3</v>
      </c>
      <c r="R27" s="28">
        <v>0.77</v>
      </c>
      <c r="S27" s="28">
        <v>7.8E-2</v>
      </c>
      <c r="T27" s="28">
        <v>0.08</v>
      </c>
      <c r="U27" s="6"/>
      <c r="V27" s="30">
        <f t="shared" si="10"/>
        <v>1.2820512820512822</v>
      </c>
      <c r="W27" s="30">
        <f t="shared" si="11"/>
        <v>3.2894736842105261</v>
      </c>
      <c r="X27" s="30">
        <f t="shared" si="12"/>
        <v>1.9337871287128712</v>
      </c>
      <c r="Y27" s="30">
        <f t="shared" si="13"/>
        <v>2.5657894736842106</v>
      </c>
    </row>
    <row r="28" spans="1:25" ht="30" x14ac:dyDescent="0.25">
      <c r="A28" s="54" t="s">
        <v>61</v>
      </c>
      <c r="B28" s="59" t="s">
        <v>42</v>
      </c>
      <c r="C28" s="55" t="s">
        <v>41</v>
      </c>
      <c r="D28" s="72">
        <v>4.1500000000000004</v>
      </c>
      <c r="E28" s="72">
        <v>4.13</v>
      </c>
      <c r="F28" s="72"/>
      <c r="G28" s="72">
        <v>2.39</v>
      </c>
      <c r="H28" s="73">
        <v>0.42</v>
      </c>
      <c r="I28" s="72"/>
      <c r="J28" s="72"/>
      <c r="K28" s="72">
        <v>1.1299999999999999</v>
      </c>
      <c r="L28" s="72"/>
      <c r="M28" s="72">
        <v>0.59</v>
      </c>
      <c r="N28" s="54" t="s">
        <v>61</v>
      </c>
      <c r="O28" s="72">
        <v>234</v>
      </c>
      <c r="P28" s="72">
        <v>203</v>
      </c>
      <c r="Q28" s="72">
        <v>18.5</v>
      </c>
      <c r="R28" s="72">
        <v>36.5</v>
      </c>
      <c r="S28" s="73">
        <v>14.6</v>
      </c>
      <c r="T28" s="73">
        <v>4.1399999999999997</v>
      </c>
      <c r="U28" s="6"/>
      <c r="V28" s="56">
        <f t="shared" si="10"/>
        <v>1.7280334728033471</v>
      </c>
      <c r="W28" s="56">
        <f t="shared" si="11"/>
        <v>9.8333333333333339</v>
      </c>
      <c r="X28" s="56">
        <f t="shared" si="12"/>
        <v>0.99518072289156612</v>
      </c>
      <c r="Y28" s="56">
        <f t="shared" si="13"/>
        <v>5.6904761904761907</v>
      </c>
    </row>
    <row r="29" spans="1:25" ht="30" x14ac:dyDescent="0.25">
      <c r="A29" s="54" t="s">
        <v>61</v>
      </c>
      <c r="B29" s="59" t="s">
        <v>44</v>
      </c>
      <c r="C29" s="55" t="s">
        <v>41</v>
      </c>
      <c r="D29" s="67">
        <v>4.33</v>
      </c>
      <c r="E29" s="85">
        <v>5.47</v>
      </c>
      <c r="F29" s="66"/>
      <c r="G29" s="66">
        <v>4.37</v>
      </c>
      <c r="H29" s="67">
        <v>0.47</v>
      </c>
      <c r="I29" s="66"/>
      <c r="J29" s="66"/>
      <c r="K29" s="66">
        <v>1.99</v>
      </c>
      <c r="L29" s="66"/>
      <c r="M29" s="67">
        <v>0.92</v>
      </c>
      <c r="N29" s="54" t="s">
        <v>61</v>
      </c>
      <c r="O29" s="66">
        <v>257</v>
      </c>
      <c r="P29" s="66">
        <v>369</v>
      </c>
      <c r="Q29" s="66">
        <v>18.7</v>
      </c>
      <c r="R29" s="66">
        <v>59</v>
      </c>
      <c r="S29" s="66">
        <v>11</v>
      </c>
      <c r="T29" s="66">
        <v>5.04</v>
      </c>
      <c r="U29" s="6"/>
      <c r="V29" s="56">
        <f t="shared" si="10"/>
        <v>1.251716247139588</v>
      </c>
      <c r="W29" s="56">
        <f t="shared" si="11"/>
        <v>11.638297872340425</v>
      </c>
      <c r="X29" s="56">
        <f t="shared" si="12"/>
        <v>1.2632794457274825</v>
      </c>
      <c r="Y29" s="56">
        <f t="shared" si="13"/>
        <v>9.297872340425533</v>
      </c>
    </row>
    <row r="30" spans="1:25" x14ac:dyDescent="0.25">
      <c r="A30" s="25">
        <v>43836</v>
      </c>
      <c r="B30" s="43">
        <v>6.05</v>
      </c>
      <c r="C30" s="43">
        <v>4.67</v>
      </c>
      <c r="D30" s="44">
        <v>0</v>
      </c>
      <c r="E30" s="43">
        <v>383</v>
      </c>
      <c r="F30" s="43">
        <v>22</v>
      </c>
      <c r="G30" s="43">
        <v>560</v>
      </c>
      <c r="H30" s="46">
        <v>176</v>
      </c>
      <c r="I30" s="43">
        <v>292</v>
      </c>
      <c r="J30" s="43">
        <v>368</v>
      </c>
      <c r="K30" s="43">
        <v>326</v>
      </c>
      <c r="L30" s="43">
        <v>40</v>
      </c>
      <c r="M30" s="44">
        <v>45.5</v>
      </c>
      <c r="N30" s="25">
        <v>43836</v>
      </c>
      <c r="O30" s="43">
        <v>2.35</v>
      </c>
      <c r="P30" s="43">
        <v>0.25</v>
      </c>
      <c r="Q30" s="43">
        <v>1.84</v>
      </c>
      <c r="R30" s="45">
        <v>0.9</v>
      </c>
      <c r="S30" s="74">
        <v>0.05</v>
      </c>
      <c r="T30" s="45">
        <v>0.06</v>
      </c>
      <c r="U30" s="6"/>
      <c r="V30" s="33">
        <f t="shared" ref="V30:V48" si="14">E30/G30</f>
        <v>0.68392857142857144</v>
      </c>
      <c r="W30" s="33">
        <f t="shared" ref="W30:W48" si="15">E30/H30</f>
        <v>2.1761363636363638</v>
      </c>
      <c r="X30" s="33">
        <f t="shared" ref="X30:X48" si="16">E30/(D30+I30)</f>
        <v>1.3116438356164384</v>
      </c>
      <c r="Y30" s="33">
        <f t="shared" ref="Y30:Y49" si="17">G30/H30</f>
        <v>3.1818181818181817</v>
      </c>
    </row>
    <row r="31" spans="1:25" ht="30" x14ac:dyDescent="0.25">
      <c r="A31" s="54" t="s">
        <v>62</v>
      </c>
      <c r="B31" s="59" t="s">
        <v>42</v>
      </c>
      <c r="C31" s="55" t="s">
        <v>41</v>
      </c>
      <c r="D31" s="73">
        <v>3.95</v>
      </c>
      <c r="E31" s="73">
        <v>4.2</v>
      </c>
      <c r="F31" s="73"/>
      <c r="G31" s="73">
        <v>2.56</v>
      </c>
      <c r="H31" s="73">
        <v>0.42</v>
      </c>
      <c r="I31" s="73"/>
      <c r="J31" s="73"/>
      <c r="K31" s="73">
        <v>0.93</v>
      </c>
      <c r="L31" s="73"/>
      <c r="M31" s="73">
        <v>0.56000000000000005</v>
      </c>
      <c r="N31" s="54" t="s">
        <v>62</v>
      </c>
      <c r="O31" s="72">
        <v>263</v>
      </c>
      <c r="P31" s="72">
        <v>271</v>
      </c>
      <c r="Q31" s="72">
        <v>26</v>
      </c>
      <c r="R31" s="72">
        <v>31.5</v>
      </c>
      <c r="S31" s="73">
        <v>18.2</v>
      </c>
      <c r="T31" s="73">
        <v>4.05</v>
      </c>
      <c r="U31" s="6"/>
      <c r="V31" s="56">
        <f t="shared" si="14"/>
        <v>1.640625</v>
      </c>
      <c r="W31" s="56">
        <f t="shared" si="15"/>
        <v>10</v>
      </c>
      <c r="X31" s="56">
        <f t="shared" si="16"/>
        <v>1.0632911392405062</v>
      </c>
      <c r="Y31" s="56">
        <f t="shared" si="17"/>
        <v>6.0952380952380958</v>
      </c>
    </row>
    <row r="32" spans="1:25" ht="30" x14ac:dyDescent="0.25">
      <c r="A32" s="54" t="s">
        <v>62</v>
      </c>
      <c r="B32" s="59" t="s">
        <v>44</v>
      </c>
      <c r="C32" s="55" t="s">
        <v>41</v>
      </c>
      <c r="D32" s="67">
        <v>3.73</v>
      </c>
      <c r="E32" s="67">
        <v>5.14</v>
      </c>
      <c r="F32" s="67"/>
      <c r="G32" s="67">
        <v>4.8600000000000003</v>
      </c>
      <c r="H32" s="67">
        <v>0.52</v>
      </c>
      <c r="I32" s="67"/>
      <c r="J32" s="67"/>
      <c r="K32" s="67">
        <v>2.57</v>
      </c>
      <c r="L32" s="67"/>
      <c r="M32" s="67">
        <v>0.9</v>
      </c>
      <c r="N32" s="54" t="s">
        <v>62</v>
      </c>
      <c r="O32" s="66">
        <v>246</v>
      </c>
      <c r="P32" s="66">
        <v>365</v>
      </c>
      <c r="Q32" s="66">
        <v>26</v>
      </c>
      <c r="R32" s="66">
        <v>53</v>
      </c>
      <c r="S32" s="66">
        <v>16.899999999999999</v>
      </c>
      <c r="T32" s="66">
        <v>5.19</v>
      </c>
      <c r="U32" s="6"/>
      <c r="V32" s="56">
        <f t="shared" si="14"/>
        <v>1.0576131687242798</v>
      </c>
      <c r="W32" s="56">
        <f t="shared" si="15"/>
        <v>9.8846153846153832</v>
      </c>
      <c r="X32" s="56">
        <f t="shared" si="16"/>
        <v>1.3780160857908847</v>
      </c>
      <c r="Y32" s="56">
        <f t="shared" si="17"/>
        <v>9.3461538461538467</v>
      </c>
    </row>
    <row r="33" spans="1:25" x14ac:dyDescent="0.25">
      <c r="A33" s="31">
        <v>43865</v>
      </c>
      <c r="B33" s="28">
        <v>6.12</v>
      </c>
      <c r="C33" s="28">
        <v>4.76</v>
      </c>
      <c r="D33" s="30">
        <v>0</v>
      </c>
      <c r="E33" s="28">
        <v>151</v>
      </c>
      <c r="F33" s="28">
        <v>102</v>
      </c>
      <c r="G33" s="28">
        <v>590</v>
      </c>
      <c r="H33" s="32">
        <v>208</v>
      </c>
      <c r="I33" s="28">
        <v>324</v>
      </c>
      <c r="J33" s="28">
        <v>412</v>
      </c>
      <c r="K33" s="28">
        <v>327</v>
      </c>
      <c r="L33" s="28">
        <v>33</v>
      </c>
      <c r="M33" s="30">
        <v>24</v>
      </c>
      <c r="N33" s="31">
        <v>43865</v>
      </c>
      <c r="O33" s="28">
        <v>2.69</v>
      </c>
      <c r="P33" s="28">
        <v>0.99</v>
      </c>
      <c r="Q33" s="28">
        <v>1.27</v>
      </c>
      <c r="R33" s="28">
        <v>1.19</v>
      </c>
      <c r="S33" s="28">
        <v>0.128</v>
      </c>
      <c r="T33" s="28">
        <v>0.04</v>
      </c>
      <c r="U33" s="6"/>
      <c r="V33" s="30">
        <f t="shared" si="14"/>
        <v>0.25593220338983053</v>
      </c>
      <c r="W33" s="30">
        <f t="shared" si="15"/>
        <v>0.72596153846153844</v>
      </c>
      <c r="X33" s="30">
        <f t="shared" si="16"/>
        <v>0.4660493827160494</v>
      </c>
      <c r="Y33" s="30">
        <f t="shared" si="17"/>
        <v>2.8365384615384617</v>
      </c>
    </row>
    <row r="34" spans="1:25" ht="30" x14ac:dyDescent="0.25">
      <c r="A34" s="54" t="s">
        <v>63</v>
      </c>
      <c r="B34" s="59" t="s">
        <v>42</v>
      </c>
      <c r="C34" s="55" t="s">
        <v>41</v>
      </c>
      <c r="D34" s="67">
        <v>3.98</v>
      </c>
      <c r="E34" s="67">
        <v>3.97</v>
      </c>
      <c r="F34" s="67"/>
      <c r="G34" s="67">
        <v>2.16</v>
      </c>
      <c r="H34" s="67">
        <v>0.42</v>
      </c>
      <c r="I34" s="67"/>
      <c r="J34" s="67"/>
      <c r="K34" s="67">
        <v>1.1299999999999999</v>
      </c>
      <c r="L34" s="67"/>
      <c r="M34" s="67">
        <v>0.51</v>
      </c>
      <c r="N34" s="54" t="s">
        <v>63</v>
      </c>
      <c r="O34" s="66">
        <v>308</v>
      </c>
      <c r="P34" s="66">
        <v>246</v>
      </c>
      <c r="Q34" s="66">
        <v>30</v>
      </c>
      <c r="R34" s="66">
        <v>37.5</v>
      </c>
      <c r="S34" s="66">
        <v>17.2</v>
      </c>
      <c r="T34" s="66">
        <v>5.25</v>
      </c>
      <c r="U34" s="6"/>
      <c r="V34" s="60">
        <f t="shared" si="14"/>
        <v>1.837962962962963</v>
      </c>
      <c r="W34" s="60">
        <f t="shared" si="15"/>
        <v>9.4523809523809526</v>
      </c>
      <c r="X34" s="60">
        <f t="shared" si="16"/>
        <v>0.99748743718592969</v>
      </c>
      <c r="Y34" s="60">
        <f t="shared" si="17"/>
        <v>5.1428571428571432</v>
      </c>
    </row>
    <row r="35" spans="1:25" ht="30" x14ac:dyDescent="0.25">
      <c r="A35" s="54" t="s">
        <v>63</v>
      </c>
      <c r="B35" s="59" t="s">
        <v>44</v>
      </c>
      <c r="C35" s="55" t="s">
        <v>41</v>
      </c>
      <c r="D35" s="114">
        <v>3.53</v>
      </c>
      <c r="E35" s="114">
        <v>4.5</v>
      </c>
      <c r="F35" s="114"/>
      <c r="G35" s="114">
        <v>4.78</v>
      </c>
      <c r="H35" s="114">
        <v>0.53</v>
      </c>
      <c r="I35" s="114"/>
      <c r="J35" s="114"/>
      <c r="K35" s="114">
        <v>2.0099999999999998</v>
      </c>
      <c r="L35" s="114"/>
      <c r="M35" s="114">
        <v>0.95</v>
      </c>
      <c r="N35" s="54" t="s">
        <v>63</v>
      </c>
      <c r="O35" s="113">
        <v>300</v>
      </c>
      <c r="P35" s="113">
        <v>349</v>
      </c>
      <c r="Q35" s="113">
        <v>23</v>
      </c>
      <c r="R35" s="113">
        <v>63</v>
      </c>
      <c r="S35" s="114">
        <v>13.8</v>
      </c>
      <c r="T35" s="114">
        <v>6.75</v>
      </c>
      <c r="U35" s="6"/>
      <c r="V35" s="60">
        <f t="shared" si="14"/>
        <v>0.94142259414225937</v>
      </c>
      <c r="W35" s="60">
        <f t="shared" si="15"/>
        <v>8.4905660377358494</v>
      </c>
      <c r="X35" s="60">
        <f t="shared" si="16"/>
        <v>1.2747875354107649</v>
      </c>
      <c r="Y35" s="60">
        <f t="shared" si="17"/>
        <v>9.0188679245283012</v>
      </c>
    </row>
    <row r="36" spans="1:25" ht="30" x14ac:dyDescent="0.25">
      <c r="A36" s="54" t="s">
        <v>65</v>
      </c>
      <c r="B36" s="59" t="s">
        <v>42</v>
      </c>
      <c r="C36" s="55" t="s">
        <v>41</v>
      </c>
      <c r="D36" s="81">
        <v>4.4000000000000004</v>
      </c>
      <c r="E36" s="81">
        <v>4.03</v>
      </c>
      <c r="F36" s="81"/>
      <c r="G36" s="81">
        <v>2.4500000000000002</v>
      </c>
      <c r="H36" s="81">
        <v>0.47</v>
      </c>
      <c r="I36" s="81"/>
      <c r="J36" s="81"/>
      <c r="K36" s="81">
        <v>0.93</v>
      </c>
      <c r="L36" s="81"/>
      <c r="M36" s="81">
        <v>0.52</v>
      </c>
      <c r="N36" s="54" t="s">
        <v>65</v>
      </c>
      <c r="O36" s="80">
        <v>273</v>
      </c>
      <c r="P36" s="80">
        <v>182</v>
      </c>
      <c r="Q36" s="80">
        <v>22.5</v>
      </c>
      <c r="R36" s="80">
        <v>34</v>
      </c>
      <c r="S36" s="80">
        <v>14.4</v>
      </c>
      <c r="T36" s="80">
        <v>3.84</v>
      </c>
      <c r="V36" s="60">
        <f t="shared" si="14"/>
        <v>1.6448979591836734</v>
      </c>
      <c r="W36" s="60">
        <f t="shared" si="15"/>
        <v>8.5744680851063837</v>
      </c>
      <c r="X36" s="60">
        <f t="shared" si="16"/>
        <v>0.91590909090909089</v>
      </c>
      <c r="Y36" s="60">
        <f t="shared" si="17"/>
        <v>5.212765957446809</v>
      </c>
    </row>
    <row r="37" spans="1:25" ht="30" x14ac:dyDescent="0.25">
      <c r="A37" s="54" t="s">
        <v>65</v>
      </c>
      <c r="B37" s="59" t="s">
        <v>44</v>
      </c>
      <c r="C37" s="55" t="s">
        <v>41</v>
      </c>
      <c r="D37" s="81">
        <v>3.95</v>
      </c>
      <c r="E37" s="81">
        <v>5</v>
      </c>
      <c r="F37" s="81"/>
      <c r="G37" s="81">
        <v>4.63</v>
      </c>
      <c r="H37" s="81">
        <v>0.49</v>
      </c>
      <c r="I37" s="81"/>
      <c r="J37" s="81"/>
      <c r="K37" s="81">
        <v>2.0699999999999998</v>
      </c>
      <c r="L37" s="81"/>
      <c r="M37" s="81">
        <v>0.73</v>
      </c>
      <c r="N37" s="54" t="s">
        <v>65</v>
      </c>
      <c r="O37" s="80">
        <v>289</v>
      </c>
      <c r="P37" s="80">
        <v>372</v>
      </c>
      <c r="Q37" s="80">
        <v>20.7</v>
      </c>
      <c r="R37" s="80">
        <v>60</v>
      </c>
      <c r="S37" s="80">
        <v>12.2</v>
      </c>
      <c r="T37" s="80">
        <v>4.8600000000000003</v>
      </c>
      <c r="V37" s="60">
        <f t="shared" si="14"/>
        <v>1.079913606911447</v>
      </c>
      <c r="W37" s="60">
        <f t="shared" si="15"/>
        <v>10.204081632653061</v>
      </c>
      <c r="X37" s="60">
        <f t="shared" si="16"/>
        <v>1.2658227848101264</v>
      </c>
      <c r="Y37" s="60">
        <f t="shared" si="17"/>
        <v>9.4489795918367339</v>
      </c>
    </row>
    <row r="38" spans="1:25" x14ac:dyDescent="0.25">
      <c r="A38" s="25">
        <v>43887</v>
      </c>
      <c r="B38" s="43">
        <v>5.67</v>
      </c>
      <c r="C38" s="43">
        <v>4.3899999999999997</v>
      </c>
      <c r="D38" s="44">
        <v>0</v>
      </c>
      <c r="E38" s="46">
        <v>282.5</v>
      </c>
      <c r="F38" s="43">
        <v>86</v>
      </c>
      <c r="G38" s="43">
        <v>530</v>
      </c>
      <c r="H38" s="46">
        <v>196</v>
      </c>
      <c r="I38" s="43">
        <v>286</v>
      </c>
      <c r="J38" s="43">
        <v>336</v>
      </c>
      <c r="K38" s="43">
        <v>328</v>
      </c>
      <c r="L38" s="43">
        <v>15</v>
      </c>
      <c r="M38" s="44">
        <v>40</v>
      </c>
      <c r="N38" s="25">
        <v>43887</v>
      </c>
      <c r="O38" s="43">
        <v>2.56</v>
      </c>
      <c r="P38" s="43">
        <v>0.43</v>
      </c>
      <c r="Q38" s="43">
        <v>1.36</v>
      </c>
      <c r="R38" s="43">
        <v>0.98</v>
      </c>
      <c r="S38" s="74">
        <v>5.7000000000000002E-2</v>
      </c>
      <c r="T38" s="45">
        <v>0.05</v>
      </c>
      <c r="U38" s="6"/>
      <c r="V38" s="33">
        <f t="shared" si="14"/>
        <v>0.53301886792452835</v>
      </c>
      <c r="W38" s="33">
        <f t="shared" si="15"/>
        <v>1.4413265306122449</v>
      </c>
      <c r="X38" s="33">
        <f t="shared" si="16"/>
        <v>0.98776223776223782</v>
      </c>
      <c r="Y38" s="33">
        <f t="shared" si="17"/>
        <v>2.704081632653061</v>
      </c>
    </row>
    <row r="39" spans="1:25" ht="30" x14ac:dyDescent="0.25">
      <c r="A39" s="54" t="s">
        <v>88</v>
      </c>
      <c r="B39" s="59" t="s">
        <v>42</v>
      </c>
      <c r="C39" s="55" t="s">
        <v>41</v>
      </c>
      <c r="D39" s="80">
        <v>4.43</v>
      </c>
      <c r="E39" s="80">
        <v>4.8499999999999996</v>
      </c>
      <c r="F39" s="80"/>
      <c r="G39" s="80">
        <v>2.0299999999999998</v>
      </c>
      <c r="H39" s="80">
        <v>0.43</v>
      </c>
      <c r="I39" s="80"/>
      <c r="J39" s="80"/>
      <c r="K39" s="80">
        <v>0.98</v>
      </c>
      <c r="L39" s="80"/>
      <c r="M39" s="80">
        <v>0.51</v>
      </c>
      <c r="N39" s="54" t="s">
        <v>88</v>
      </c>
      <c r="O39" s="80">
        <v>201</v>
      </c>
      <c r="P39" s="80">
        <v>123</v>
      </c>
      <c r="Q39" s="80">
        <v>24</v>
      </c>
      <c r="R39" s="80">
        <v>34</v>
      </c>
      <c r="S39" s="80">
        <v>12.8</v>
      </c>
      <c r="T39" s="80">
        <v>8.3000000000000007</v>
      </c>
      <c r="V39" s="56">
        <f t="shared" si="14"/>
        <v>2.3891625615763545</v>
      </c>
      <c r="W39" s="56">
        <f t="shared" si="15"/>
        <v>11.279069767441859</v>
      </c>
      <c r="X39" s="56">
        <f t="shared" si="16"/>
        <v>1.0948081264108351</v>
      </c>
      <c r="Y39" s="56">
        <f t="shared" si="17"/>
        <v>4.720930232558139</v>
      </c>
    </row>
    <row r="40" spans="1:25" ht="30" x14ac:dyDescent="0.25">
      <c r="A40" s="54" t="s">
        <v>88</v>
      </c>
      <c r="B40" s="59" t="s">
        <v>44</v>
      </c>
      <c r="C40" s="55" t="s">
        <v>41</v>
      </c>
      <c r="D40" s="80">
        <v>4.2300000000000004</v>
      </c>
      <c r="E40" s="80">
        <v>5.9</v>
      </c>
      <c r="F40" s="80"/>
      <c r="G40" s="80">
        <v>5.33</v>
      </c>
      <c r="H40" s="80">
        <v>0.64</v>
      </c>
      <c r="I40" s="80"/>
      <c r="J40" s="80"/>
      <c r="K40" s="80">
        <v>2.2400000000000002</v>
      </c>
      <c r="L40" s="80"/>
      <c r="M40" s="80">
        <v>0.94</v>
      </c>
      <c r="N40" s="54" t="s">
        <v>88</v>
      </c>
      <c r="O40" s="80">
        <v>337</v>
      </c>
      <c r="P40" s="80">
        <v>383</v>
      </c>
      <c r="Q40" s="80">
        <v>36</v>
      </c>
      <c r="R40" s="80">
        <v>63</v>
      </c>
      <c r="S40" s="80">
        <v>10.4</v>
      </c>
      <c r="T40" s="80">
        <v>8.9</v>
      </c>
      <c r="V40" s="56">
        <f t="shared" si="14"/>
        <v>1.1069418386491559</v>
      </c>
      <c r="W40" s="56">
        <f t="shared" si="15"/>
        <v>9.21875</v>
      </c>
      <c r="X40" s="56">
        <f t="shared" si="16"/>
        <v>1.3947990543735225</v>
      </c>
      <c r="Y40" s="56">
        <f t="shared" si="17"/>
        <v>8.328125</v>
      </c>
    </row>
    <row r="41" spans="1:25" x14ac:dyDescent="0.25">
      <c r="A41" s="31">
        <v>43899</v>
      </c>
      <c r="B41" s="28">
        <v>5.51</v>
      </c>
      <c r="C41" s="28">
        <v>4.9800000000000004</v>
      </c>
      <c r="D41" s="30">
        <v>0</v>
      </c>
      <c r="E41" s="28">
        <v>348</v>
      </c>
      <c r="F41" s="28">
        <v>103</v>
      </c>
      <c r="G41" s="28">
        <v>572</v>
      </c>
      <c r="H41" s="32">
        <v>208.4</v>
      </c>
      <c r="I41" s="28">
        <v>310</v>
      </c>
      <c r="J41" s="97">
        <v>396</v>
      </c>
      <c r="K41" s="28">
        <v>416</v>
      </c>
      <c r="L41" s="28">
        <v>29</v>
      </c>
      <c r="M41" s="30">
        <v>56</v>
      </c>
      <c r="N41" s="31">
        <v>43899</v>
      </c>
      <c r="O41" s="28">
        <v>3.05</v>
      </c>
      <c r="P41" s="28">
        <v>0.34</v>
      </c>
      <c r="Q41" s="28">
        <v>1.45</v>
      </c>
      <c r="R41" s="28">
        <v>1.18</v>
      </c>
      <c r="S41" s="28">
        <v>0.16400000000000001</v>
      </c>
      <c r="T41" s="28">
        <v>0.05</v>
      </c>
      <c r="U41" s="6"/>
      <c r="V41" s="30">
        <f t="shared" si="14"/>
        <v>0.60839160839160844</v>
      </c>
      <c r="W41" s="30">
        <f t="shared" si="15"/>
        <v>1.6698656429942418</v>
      </c>
      <c r="X41" s="30">
        <f t="shared" si="16"/>
        <v>1.1225806451612903</v>
      </c>
      <c r="Y41" s="30">
        <f t="shared" si="17"/>
        <v>2.7447216890595008</v>
      </c>
    </row>
    <row r="42" spans="1:25" ht="30" x14ac:dyDescent="0.25">
      <c r="A42" s="54" t="s">
        <v>89</v>
      </c>
      <c r="B42" s="59" t="s">
        <v>42</v>
      </c>
      <c r="C42" s="55" t="s">
        <v>41</v>
      </c>
      <c r="D42" s="81">
        <v>4.4000000000000004</v>
      </c>
      <c r="E42" s="81">
        <v>4.16</v>
      </c>
      <c r="F42" s="81"/>
      <c r="G42" s="81">
        <v>2.2000000000000002</v>
      </c>
      <c r="H42" s="81">
        <v>0.48</v>
      </c>
      <c r="I42" s="81"/>
      <c r="J42" s="81"/>
      <c r="K42" s="81">
        <v>1.1000000000000001</v>
      </c>
      <c r="L42" s="81"/>
      <c r="M42" s="81">
        <v>0.47</v>
      </c>
      <c r="N42" s="54" t="s">
        <v>89</v>
      </c>
      <c r="O42" s="80">
        <v>177</v>
      </c>
      <c r="P42" s="80">
        <v>132</v>
      </c>
      <c r="Q42" s="80">
        <v>20</v>
      </c>
      <c r="R42" s="80">
        <v>40</v>
      </c>
      <c r="S42" s="80">
        <v>13</v>
      </c>
      <c r="T42" s="80">
        <v>4.2</v>
      </c>
      <c r="V42" s="56">
        <f t="shared" si="14"/>
        <v>1.8909090909090909</v>
      </c>
      <c r="W42" s="56">
        <f t="shared" si="15"/>
        <v>8.6666666666666679</v>
      </c>
      <c r="X42" s="56">
        <f t="shared" si="16"/>
        <v>0.94545454545454544</v>
      </c>
      <c r="Y42" s="56">
        <f t="shared" si="17"/>
        <v>4.5833333333333339</v>
      </c>
    </row>
    <row r="43" spans="1:25" ht="30" x14ac:dyDescent="0.25">
      <c r="A43" s="54" t="s">
        <v>89</v>
      </c>
      <c r="B43" s="59" t="s">
        <v>44</v>
      </c>
      <c r="C43" s="55" t="s">
        <v>41</v>
      </c>
      <c r="D43" s="81">
        <v>3.9</v>
      </c>
      <c r="E43" s="81">
        <v>3.5</v>
      </c>
      <c r="F43" s="81"/>
      <c r="G43" s="81">
        <v>4.5</v>
      </c>
      <c r="H43" s="81">
        <v>0.59</v>
      </c>
      <c r="I43" s="81"/>
      <c r="J43" s="81"/>
      <c r="K43" s="81">
        <v>2.8</v>
      </c>
      <c r="L43" s="81"/>
      <c r="M43" s="81">
        <v>0.69</v>
      </c>
      <c r="N43" s="54" t="s">
        <v>89</v>
      </c>
      <c r="O43" s="80">
        <v>208</v>
      </c>
      <c r="P43" s="80">
        <v>248</v>
      </c>
      <c r="Q43" s="80">
        <v>18.399999999999999</v>
      </c>
      <c r="R43" s="80">
        <v>70</v>
      </c>
      <c r="S43" s="80">
        <v>8.4</v>
      </c>
      <c r="T43" s="80">
        <v>5.4</v>
      </c>
      <c r="V43" s="56">
        <f t="shared" si="14"/>
        <v>0.77777777777777779</v>
      </c>
      <c r="W43" s="56">
        <f t="shared" si="15"/>
        <v>5.9322033898305087</v>
      </c>
      <c r="X43" s="56">
        <f t="shared" si="16"/>
        <v>0.89743589743589747</v>
      </c>
      <c r="Y43" s="56">
        <f t="shared" si="17"/>
        <v>7.6271186440677967</v>
      </c>
    </row>
    <row r="44" spans="1:25" x14ac:dyDescent="0.25">
      <c r="A44" s="25">
        <v>43922</v>
      </c>
      <c r="B44" s="43">
        <v>5.26</v>
      </c>
      <c r="C44" s="43">
        <v>5.27</v>
      </c>
      <c r="D44" s="43">
        <v>1.33</v>
      </c>
      <c r="E44" s="43">
        <v>230</v>
      </c>
      <c r="F44" s="43">
        <v>115</v>
      </c>
      <c r="G44" s="43">
        <v>710</v>
      </c>
      <c r="H44" s="46">
        <v>220</v>
      </c>
      <c r="I44" s="43">
        <v>406</v>
      </c>
      <c r="J44" s="43">
        <v>404</v>
      </c>
      <c r="K44" s="43">
        <v>341</v>
      </c>
      <c r="L44" s="43">
        <v>14</v>
      </c>
      <c r="M44" s="43">
        <v>82.4</v>
      </c>
      <c r="N44" s="25">
        <v>43922</v>
      </c>
      <c r="O44" s="43">
        <v>5.14</v>
      </c>
      <c r="P44" s="43">
        <v>0.27</v>
      </c>
      <c r="Q44" s="43">
        <v>2.2200000000000002</v>
      </c>
      <c r="R44" s="43">
        <v>1.59</v>
      </c>
      <c r="S44" s="74">
        <v>0.28999999999999998</v>
      </c>
      <c r="T44" s="45">
        <v>0.11</v>
      </c>
      <c r="U44" s="6"/>
      <c r="V44" s="33">
        <f t="shared" ref="V44" si="18">E44/G44</f>
        <v>0.323943661971831</v>
      </c>
      <c r="W44" s="33">
        <f t="shared" ref="W44" si="19">E44/H44</f>
        <v>1.0454545454545454</v>
      </c>
      <c r="X44" s="33">
        <f t="shared" ref="X44" si="20">E44/(D44+I44)</f>
        <v>0.56465273856578202</v>
      </c>
      <c r="Y44" s="33">
        <f t="shared" si="17"/>
        <v>3.2272727272727271</v>
      </c>
    </row>
    <row r="45" spans="1:25" ht="30" x14ac:dyDescent="0.25">
      <c r="A45" s="54" t="s">
        <v>90</v>
      </c>
      <c r="B45" s="59" t="s">
        <v>42</v>
      </c>
      <c r="C45" s="55" t="s">
        <v>41</v>
      </c>
      <c r="D45" s="81">
        <v>3.8</v>
      </c>
      <c r="E45" s="81">
        <v>3.78</v>
      </c>
      <c r="F45" s="81"/>
      <c r="G45" s="81">
        <v>1.88</v>
      </c>
      <c r="H45" s="81">
        <v>0.28000000000000003</v>
      </c>
      <c r="I45" s="81"/>
      <c r="J45" s="81"/>
      <c r="K45" s="81">
        <v>0.85</v>
      </c>
      <c r="L45" s="81"/>
      <c r="M45" s="81">
        <v>0.33</v>
      </c>
      <c r="N45" s="54" t="s">
        <v>90</v>
      </c>
      <c r="O45" s="80">
        <v>167</v>
      </c>
      <c r="P45" s="80">
        <v>100</v>
      </c>
      <c r="Q45" s="80">
        <v>24</v>
      </c>
      <c r="R45" s="80">
        <v>30</v>
      </c>
      <c r="S45" s="80">
        <v>12.8</v>
      </c>
      <c r="T45" s="80">
        <v>2.8</v>
      </c>
      <c r="V45" s="56">
        <f t="shared" si="14"/>
        <v>2.0106382978723403</v>
      </c>
      <c r="W45" s="56">
        <f t="shared" si="15"/>
        <v>13.499999999999998</v>
      </c>
      <c r="X45" s="56">
        <f t="shared" si="16"/>
        <v>0.99473684210526314</v>
      </c>
      <c r="Y45" s="56">
        <f t="shared" si="17"/>
        <v>6.7142857142857135</v>
      </c>
    </row>
    <row r="46" spans="1:25" ht="30" x14ac:dyDescent="0.25">
      <c r="A46" s="54" t="s">
        <v>90</v>
      </c>
      <c r="B46" s="59" t="s">
        <v>44</v>
      </c>
      <c r="C46" s="55" t="s">
        <v>41</v>
      </c>
      <c r="D46" s="81">
        <v>3.6</v>
      </c>
      <c r="E46" s="81">
        <v>4.6399999999999997</v>
      </c>
      <c r="F46" s="81"/>
      <c r="G46" s="81">
        <v>5.39</v>
      </c>
      <c r="H46" s="81">
        <v>0.5</v>
      </c>
      <c r="I46" s="81"/>
      <c r="J46" s="81"/>
      <c r="K46" s="81">
        <v>2.5</v>
      </c>
      <c r="L46" s="81"/>
      <c r="M46" s="81">
        <v>0.56999999999999995</v>
      </c>
      <c r="N46" s="54" t="s">
        <v>90</v>
      </c>
      <c r="O46" s="80">
        <v>290</v>
      </c>
      <c r="P46" s="80">
        <v>276</v>
      </c>
      <c r="Q46" s="80">
        <v>19.2</v>
      </c>
      <c r="R46" s="80">
        <v>66</v>
      </c>
      <c r="S46" s="80">
        <v>9.1999999999999993</v>
      </c>
      <c r="T46" s="80">
        <v>7.2</v>
      </c>
      <c r="V46" s="56">
        <f t="shared" si="14"/>
        <v>0.86085343228200373</v>
      </c>
      <c r="W46" s="56">
        <f t="shared" si="15"/>
        <v>9.2799999999999994</v>
      </c>
      <c r="X46" s="56">
        <f t="shared" si="16"/>
        <v>1.2888888888888888</v>
      </c>
      <c r="Y46" s="56">
        <f t="shared" si="17"/>
        <v>10.78</v>
      </c>
    </row>
    <row r="47" spans="1:25" ht="30" x14ac:dyDescent="0.25">
      <c r="A47" s="54" t="s">
        <v>91</v>
      </c>
      <c r="B47" s="59" t="s">
        <v>42</v>
      </c>
      <c r="C47" s="55" t="s">
        <v>41</v>
      </c>
      <c r="D47" s="81">
        <v>3.75</v>
      </c>
      <c r="E47" s="81">
        <v>4.22</v>
      </c>
      <c r="F47" s="81"/>
      <c r="G47" s="81">
        <v>1.76</v>
      </c>
      <c r="H47" s="81">
        <v>0.31</v>
      </c>
      <c r="I47" s="81"/>
      <c r="J47" s="81"/>
      <c r="K47" s="81">
        <v>0.9</v>
      </c>
      <c r="L47" s="81"/>
      <c r="M47" s="81">
        <v>0.35</v>
      </c>
      <c r="N47" s="54" t="s">
        <v>91</v>
      </c>
      <c r="O47" s="80">
        <v>101</v>
      </c>
      <c r="P47" s="80">
        <v>110</v>
      </c>
      <c r="Q47" s="80">
        <v>20</v>
      </c>
      <c r="R47" s="80">
        <v>37</v>
      </c>
      <c r="S47" s="80">
        <v>11.6</v>
      </c>
      <c r="T47" s="80">
        <v>3.6</v>
      </c>
      <c r="V47" s="106">
        <f t="shared" si="14"/>
        <v>2.3977272727272725</v>
      </c>
      <c r="W47" s="106">
        <f t="shared" si="15"/>
        <v>13.61290322580645</v>
      </c>
      <c r="X47" s="106">
        <f t="shared" si="16"/>
        <v>1.1253333333333333</v>
      </c>
      <c r="Y47" s="106">
        <f t="shared" si="17"/>
        <v>5.67741935483871</v>
      </c>
    </row>
    <row r="48" spans="1:25" ht="30" x14ac:dyDescent="0.25">
      <c r="A48" s="54" t="s">
        <v>91</v>
      </c>
      <c r="B48" s="59" t="s">
        <v>44</v>
      </c>
      <c r="C48" s="55" t="s">
        <v>41</v>
      </c>
      <c r="D48" s="81">
        <v>3.2</v>
      </c>
      <c r="E48" s="81">
        <v>5.26</v>
      </c>
      <c r="F48" s="81"/>
      <c r="G48" s="81">
        <v>4.6399999999999997</v>
      </c>
      <c r="H48" s="81">
        <v>0.41</v>
      </c>
      <c r="I48" s="81"/>
      <c r="J48" s="81"/>
      <c r="K48" s="81">
        <v>1.88</v>
      </c>
      <c r="L48" s="81"/>
      <c r="M48" s="81">
        <v>0.52</v>
      </c>
      <c r="N48" s="54" t="s">
        <v>91</v>
      </c>
      <c r="O48" s="80">
        <v>219</v>
      </c>
      <c r="P48" s="80">
        <v>286</v>
      </c>
      <c r="Q48" s="80">
        <v>20</v>
      </c>
      <c r="R48" s="80">
        <v>68</v>
      </c>
      <c r="S48" s="80">
        <v>9.6</v>
      </c>
      <c r="T48" s="80">
        <v>6.6</v>
      </c>
      <c r="V48" s="106">
        <f t="shared" si="14"/>
        <v>1.1336206896551724</v>
      </c>
      <c r="W48" s="106">
        <f t="shared" si="15"/>
        <v>12.829268292682928</v>
      </c>
      <c r="X48" s="106">
        <f t="shared" si="16"/>
        <v>1.6437499999999998</v>
      </c>
      <c r="Y48" s="106">
        <f t="shared" si="17"/>
        <v>11.317073170731707</v>
      </c>
    </row>
    <row r="49" spans="1:25" x14ac:dyDescent="0.25">
      <c r="A49" s="31">
        <v>43945</v>
      </c>
      <c r="B49" s="28">
        <v>5.0599999999999996</v>
      </c>
      <c r="C49" s="28">
        <v>5.01</v>
      </c>
      <c r="D49" s="27">
        <v>0.47</v>
      </c>
      <c r="E49" s="28">
        <v>429</v>
      </c>
      <c r="F49" s="28">
        <v>86</v>
      </c>
      <c r="G49" s="28">
        <v>550</v>
      </c>
      <c r="H49" s="32">
        <v>186</v>
      </c>
      <c r="I49" s="28">
        <v>302</v>
      </c>
      <c r="J49" s="28">
        <v>328</v>
      </c>
      <c r="K49" s="28">
        <v>260</v>
      </c>
      <c r="L49" s="30">
        <v>6.34</v>
      </c>
      <c r="M49" s="30">
        <v>47.3</v>
      </c>
      <c r="N49" s="31">
        <v>43945</v>
      </c>
      <c r="O49" s="27">
        <v>3.9</v>
      </c>
      <c r="P49" s="28">
        <v>0.47</v>
      </c>
      <c r="Q49" s="28" t="s">
        <v>92</v>
      </c>
      <c r="R49" s="27">
        <v>1.1000000000000001</v>
      </c>
      <c r="S49" s="28">
        <v>0.14699999999999999</v>
      </c>
      <c r="T49" s="28">
        <v>0.11</v>
      </c>
      <c r="U49" s="6"/>
      <c r="V49" s="94">
        <f t="shared" ref="V49" si="21">E49/G49</f>
        <v>0.78</v>
      </c>
      <c r="W49" s="94">
        <f t="shared" ref="W49" si="22">E49/H49</f>
        <v>2.306451612903226</v>
      </c>
      <c r="X49" s="94">
        <f t="shared" ref="X49" si="23">E49/(D49+I49)</f>
        <v>1.418322478262307</v>
      </c>
      <c r="Y49" s="27">
        <f t="shared" si="17"/>
        <v>2.956989247311828</v>
      </c>
    </row>
    <row r="50" spans="1:25" x14ac:dyDescent="0.25">
      <c r="A50" s="25">
        <v>43957</v>
      </c>
      <c r="B50" s="43">
        <v>6.18</v>
      </c>
      <c r="C50" s="43">
        <v>4.8600000000000003</v>
      </c>
      <c r="D50" s="44">
        <v>0</v>
      </c>
      <c r="E50" s="43">
        <v>575</v>
      </c>
      <c r="F50" s="43">
        <v>78</v>
      </c>
      <c r="G50" s="43">
        <v>510</v>
      </c>
      <c r="H50" s="46">
        <v>151</v>
      </c>
      <c r="I50" s="43">
        <v>375</v>
      </c>
      <c r="J50" s="43">
        <v>264</v>
      </c>
      <c r="K50" s="43">
        <v>271</v>
      </c>
      <c r="L50" s="43">
        <v>67</v>
      </c>
      <c r="M50" s="43">
        <v>82</v>
      </c>
      <c r="N50" s="25">
        <v>43957</v>
      </c>
      <c r="O50" s="43">
        <v>2.67</v>
      </c>
      <c r="P50" s="43">
        <v>0.64</v>
      </c>
      <c r="Q50" s="43" t="s">
        <v>92</v>
      </c>
      <c r="R50" s="43">
        <v>1.1399999999999999</v>
      </c>
      <c r="S50" s="74">
        <v>2.4E-2</v>
      </c>
      <c r="T50" s="45">
        <v>0.27</v>
      </c>
      <c r="U50" s="6"/>
      <c r="V50" s="94">
        <f t="shared" ref="V50:V52" si="24">E50/G50</f>
        <v>1.1274509803921569</v>
      </c>
      <c r="W50" s="94">
        <f t="shared" ref="W50:W52" si="25">E50/H50</f>
        <v>3.8079470198675498</v>
      </c>
      <c r="X50" s="94">
        <f t="shared" ref="X50:X52" si="26">E50/(D50+I50)</f>
        <v>1.5333333333333334</v>
      </c>
      <c r="Y50" s="27">
        <f t="shared" ref="Y50:Y52" si="27">G50/H50</f>
        <v>3.3774834437086092</v>
      </c>
    </row>
    <row r="51" spans="1:25" ht="30" x14ac:dyDescent="0.25">
      <c r="A51" s="54" t="s">
        <v>94</v>
      </c>
      <c r="B51" s="59" t="s">
        <v>42</v>
      </c>
      <c r="C51" s="55" t="s">
        <v>41</v>
      </c>
      <c r="D51" s="81">
        <v>4.5999999999999996</v>
      </c>
      <c r="E51" s="80">
        <v>3.79</v>
      </c>
      <c r="F51" s="80"/>
      <c r="G51" s="80">
        <v>1.92</v>
      </c>
      <c r="H51" s="80">
        <v>0.39</v>
      </c>
      <c r="I51" s="80"/>
      <c r="J51" s="80"/>
      <c r="K51" s="81">
        <v>0.9</v>
      </c>
      <c r="L51" s="80"/>
      <c r="M51" s="80">
        <v>0.38</v>
      </c>
      <c r="N51" s="54" t="s">
        <v>94</v>
      </c>
      <c r="O51" s="80">
        <v>91</v>
      </c>
      <c r="P51" s="80">
        <v>90</v>
      </c>
      <c r="Q51" s="80">
        <v>24</v>
      </c>
      <c r="R51" s="80">
        <v>35</v>
      </c>
      <c r="S51" s="80">
        <v>10.6</v>
      </c>
      <c r="T51" s="80">
        <v>4.4000000000000004</v>
      </c>
      <c r="V51" s="106">
        <f t="shared" si="24"/>
        <v>1.9739583333333335</v>
      </c>
      <c r="W51" s="106">
        <f t="shared" si="25"/>
        <v>9.7179487179487172</v>
      </c>
      <c r="X51" s="106">
        <f t="shared" si="26"/>
        <v>0.82391304347826089</v>
      </c>
      <c r="Y51" s="61">
        <f t="shared" si="27"/>
        <v>4.9230769230769225</v>
      </c>
    </row>
    <row r="52" spans="1:25" ht="30" x14ac:dyDescent="0.25">
      <c r="A52" s="54" t="s">
        <v>94</v>
      </c>
      <c r="B52" s="59" t="s">
        <v>44</v>
      </c>
      <c r="C52" s="55" t="s">
        <v>41</v>
      </c>
      <c r="D52" s="80">
        <v>3.75</v>
      </c>
      <c r="E52" s="80">
        <v>4.72</v>
      </c>
      <c r="F52" s="80"/>
      <c r="G52" s="80">
        <v>5.46</v>
      </c>
      <c r="H52" s="80">
        <v>0.41</v>
      </c>
      <c r="I52" s="80"/>
      <c r="J52" s="80"/>
      <c r="K52" s="80">
        <v>2.25</v>
      </c>
      <c r="L52" s="80"/>
      <c r="M52" s="80">
        <v>0.53</v>
      </c>
      <c r="N52" s="54" t="s">
        <v>94</v>
      </c>
      <c r="O52" s="80">
        <v>145</v>
      </c>
      <c r="P52" s="80">
        <v>266</v>
      </c>
      <c r="Q52" s="80">
        <v>22</v>
      </c>
      <c r="R52" s="80">
        <v>68</v>
      </c>
      <c r="S52" s="80">
        <v>8.4</v>
      </c>
      <c r="T52" s="80">
        <v>6.6</v>
      </c>
      <c r="V52" s="106">
        <f t="shared" si="24"/>
        <v>0.8644688644688644</v>
      </c>
      <c r="W52" s="106">
        <f t="shared" si="25"/>
        <v>11.512195121951219</v>
      </c>
      <c r="X52" s="106">
        <f t="shared" si="26"/>
        <v>1.2586666666666666</v>
      </c>
      <c r="Y52" s="61">
        <f t="shared" si="27"/>
        <v>13.317073170731708</v>
      </c>
    </row>
  </sheetData>
  <mergeCells count="3">
    <mergeCell ref="D6:M6"/>
    <mergeCell ref="O6:T6"/>
    <mergeCell ref="V6:Y6"/>
  </mergeCells>
  <pageMargins left="0.7" right="0.7" top="0.75" bottom="0.75" header="0.3" footer="0.3"/>
  <pageSetup paperSize="9" orientation="landscape" horizontalDpi="300" verticalDpi="300" r:id="rId1"/>
  <headerFooter>
    <oddHeader>&amp;CSIA Getlini EKO Laboratory</oddHeader>
    <oddFooter>&amp;LModified:  &amp;D&amp;R     File name: &amp;F</oddFooter>
  </headerFooter>
  <ignoredErrors>
    <ignoredError sqref="V11:Y11 V9:Y9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65"/>
  <sheetViews>
    <sheetView zoomScaleNormal="100" workbookViewId="0">
      <pane ySplit="9" topLeftCell="A49" activePane="bottomLeft" state="frozen"/>
      <selection pane="bottomLeft" activeCell="L71" sqref="L71"/>
    </sheetView>
  </sheetViews>
  <sheetFormatPr defaultColWidth="9.140625" defaultRowHeight="15" x14ac:dyDescent="0.25"/>
  <cols>
    <col min="1" max="1" width="16.140625" customWidth="1"/>
    <col min="2" max="2" width="12.42578125" customWidth="1"/>
    <col min="3" max="3" width="11.140625" customWidth="1"/>
    <col min="4" max="12" width="9" customWidth="1"/>
    <col min="13" max="13" width="11.140625" customWidth="1"/>
    <col min="14" max="14" width="12.42578125" customWidth="1"/>
    <col min="15" max="20" width="10" customWidth="1"/>
    <col min="21" max="21" width="14.28515625" bestFit="1" customWidth="1"/>
    <col min="22" max="23" width="10.5703125" bestFit="1" customWidth="1"/>
    <col min="24" max="24" width="11.5703125" bestFit="1" customWidth="1"/>
    <col min="25" max="25" width="9.5703125" bestFit="1" customWidth="1"/>
  </cols>
  <sheetData>
    <row r="1" spans="1:25" x14ac:dyDescent="0.25">
      <c r="A1" s="1"/>
      <c r="B1" s="4"/>
      <c r="C1" s="5"/>
      <c r="D1" s="4"/>
      <c r="E1" s="4"/>
      <c r="F1" s="1"/>
      <c r="G1" s="1"/>
      <c r="H1" s="4"/>
      <c r="I1" s="4"/>
      <c r="J1" s="7" t="s">
        <v>3</v>
      </c>
      <c r="K1" s="4"/>
      <c r="L1" s="4"/>
      <c r="M1" s="4"/>
    </row>
    <row r="2" spans="1:25" ht="21" x14ac:dyDescent="0.35">
      <c r="A2" s="1"/>
      <c r="B2" s="4"/>
      <c r="C2" s="1"/>
      <c r="D2" s="4"/>
      <c r="E2" s="14" t="s">
        <v>33</v>
      </c>
      <c r="F2" s="1"/>
      <c r="G2" s="1"/>
      <c r="H2" s="8"/>
      <c r="I2" s="4"/>
      <c r="J2" s="7" t="s">
        <v>0</v>
      </c>
      <c r="K2" s="4"/>
      <c r="L2" s="4"/>
      <c r="M2" s="4"/>
      <c r="P2" s="14" t="s">
        <v>33</v>
      </c>
    </row>
    <row r="3" spans="1:25" x14ac:dyDescent="0.25">
      <c r="A3" s="1"/>
      <c r="B3" s="4"/>
      <c r="C3" s="1"/>
      <c r="D3" s="4"/>
      <c r="E3" s="15" t="s">
        <v>37</v>
      </c>
      <c r="G3" s="1"/>
      <c r="H3" s="4"/>
      <c r="I3" s="4"/>
      <c r="J3" s="7" t="s">
        <v>1</v>
      </c>
      <c r="K3" s="4"/>
      <c r="L3" s="4"/>
      <c r="M3" s="4"/>
      <c r="P3" s="15" t="s">
        <v>37</v>
      </c>
    </row>
    <row r="4" spans="1:25" x14ac:dyDescent="0.25">
      <c r="A4" s="1"/>
      <c r="B4" s="4"/>
      <c r="C4" s="4"/>
      <c r="D4" s="47" t="s">
        <v>58</v>
      </c>
      <c r="E4" s="48" t="s">
        <v>31</v>
      </c>
      <c r="F4" s="49" t="s">
        <v>39</v>
      </c>
      <c r="G4" s="115" t="s">
        <v>64</v>
      </c>
      <c r="H4" s="4"/>
      <c r="I4" s="4"/>
      <c r="J4" s="9" t="s">
        <v>2</v>
      </c>
      <c r="K4" s="4"/>
      <c r="L4" s="4"/>
      <c r="M4" s="4"/>
      <c r="P4" s="15" t="s">
        <v>31</v>
      </c>
    </row>
    <row r="5" spans="1:25" x14ac:dyDescent="0.25">
      <c r="A5" s="20" t="s">
        <v>35</v>
      </c>
      <c r="B5" s="21"/>
      <c r="C5" s="21"/>
      <c r="D5" s="21"/>
      <c r="E5" s="22"/>
      <c r="F5" s="23"/>
      <c r="G5" s="21"/>
      <c r="H5" s="21"/>
      <c r="I5" s="21"/>
      <c r="J5" s="24"/>
      <c r="K5" s="21"/>
      <c r="L5" s="21"/>
      <c r="M5" s="21"/>
      <c r="N5" s="16" t="s">
        <v>34</v>
      </c>
    </row>
    <row r="6" spans="1:25" x14ac:dyDescent="0.25">
      <c r="A6" s="17" t="s">
        <v>24</v>
      </c>
      <c r="B6" s="18"/>
      <c r="C6" s="19" t="s">
        <v>16</v>
      </c>
      <c r="D6" s="136" t="s">
        <v>17</v>
      </c>
      <c r="E6" s="136"/>
      <c r="F6" s="136"/>
      <c r="G6" s="136"/>
      <c r="H6" s="136"/>
      <c r="I6" s="136"/>
      <c r="J6" s="136"/>
      <c r="K6" s="136"/>
      <c r="L6" s="136"/>
      <c r="M6" s="136"/>
      <c r="N6" s="2" t="s">
        <v>24</v>
      </c>
      <c r="O6" s="137" t="s">
        <v>17</v>
      </c>
      <c r="P6" s="138"/>
      <c r="Q6" s="138"/>
      <c r="R6" s="138"/>
      <c r="S6" s="138"/>
      <c r="T6" s="139"/>
      <c r="U6" s="6"/>
      <c r="V6" s="140" t="s">
        <v>25</v>
      </c>
      <c r="W6" s="141"/>
      <c r="X6" s="141"/>
      <c r="Y6" s="142"/>
    </row>
    <row r="7" spans="1:25" ht="15.75" thickBot="1" x14ac:dyDescent="0.3">
      <c r="A7" s="86" t="s">
        <v>30</v>
      </c>
      <c r="B7" s="87" t="s">
        <v>4</v>
      </c>
      <c r="C7" s="87" t="s">
        <v>5</v>
      </c>
      <c r="D7" s="87" t="s">
        <v>6</v>
      </c>
      <c r="E7" s="87" t="s">
        <v>7</v>
      </c>
      <c r="F7" s="87" t="s">
        <v>8</v>
      </c>
      <c r="G7" s="87" t="s">
        <v>9</v>
      </c>
      <c r="H7" s="87" t="s">
        <v>10</v>
      </c>
      <c r="I7" s="87" t="s">
        <v>11</v>
      </c>
      <c r="J7" s="87" t="s">
        <v>12</v>
      </c>
      <c r="K7" s="87" t="s">
        <v>13</v>
      </c>
      <c r="L7" s="88" t="s">
        <v>14</v>
      </c>
      <c r="M7" s="87" t="s">
        <v>15</v>
      </c>
      <c r="N7" s="86" t="s">
        <v>30</v>
      </c>
      <c r="O7" s="87" t="s">
        <v>18</v>
      </c>
      <c r="P7" s="87" t="s">
        <v>19</v>
      </c>
      <c r="Q7" s="87" t="s">
        <v>20</v>
      </c>
      <c r="R7" s="87" t="s">
        <v>21</v>
      </c>
      <c r="S7" s="87" t="s">
        <v>22</v>
      </c>
      <c r="T7" s="87" t="s">
        <v>23</v>
      </c>
      <c r="U7" s="6"/>
      <c r="V7" s="10" t="s">
        <v>26</v>
      </c>
      <c r="W7" s="10" t="s">
        <v>27</v>
      </c>
      <c r="X7" s="10" t="s">
        <v>28</v>
      </c>
      <c r="Y7" s="10" t="s">
        <v>29</v>
      </c>
    </row>
    <row r="8" spans="1:25" s="40" customFormat="1" ht="30.75" thickTop="1" x14ac:dyDescent="0.25">
      <c r="A8" s="131" t="s">
        <v>87</v>
      </c>
      <c r="B8" s="129">
        <v>5.7</v>
      </c>
      <c r="C8" s="129">
        <v>3</v>
      </c>
      <c r="D8" s="129">
        <v>5</v>
      </c>
      <c r="E8" s="129">
        <v>315</v>
      </c>
      <c r="F8" s="129"/>
      <c r="G8" s="129">
        <v>260</v>
      </c>
      <c r="H8" s="129">
        <v>75</v>
      </c>
      <c r="I8" s="129">
        <v>260</v>
      </c>
      <c r="J8" s="129"/>
      <c r="K8" s="129">
        <v>110</v>
      </c>
      <c r="L8" s="130"/>
      <c r="M8" s="129">
        <v>50</v>
      </c>
      <c r="N8" s="86"/>
      <c r="O8" s="129">
        <v>2</v>
      </c>
      <c r="P8" s="129">
        <v>1</v>
      </c>
      <c r="Q8" s="129">
        <v>0.5</v>
      </c>
      <c r="R8" s="129">
        <v>0.5</v>
      </c>
      <c r="S8" s="130">
        <v>0.1</v>
      </c>
      <c r="T8" s="130">
        <v>0.05</v>
      </c>
      <c r="U8" s="38"/>
      <c r="V8" s="34"/>
      <c r="W8" s="34"/>
      <c r="X8" s="34"/>
      <c r="Y8" s="34"/>
    </row>
    <row r="9" spans="1:25" s="40" customFormat="1" x14ac:dyDescent="0.25">
      <c r="A9" s="123" t="s">
        <v>66</v>
      </c>
      <c r="B9" s="124"/>
      <c r="C9" s="125" t="s">
        <v>73</v>
      </c>
      <c r="D9" s="125" t="s">
        <v>67</v>
      </c>
      <c r="E9" s="125" t="s">
        <v>68</v>
      </c>
      <c r="F9" s="125"/>
      <c r="G9" s="125" t="s">
        <v>69</v>
      </c>
      <c r="H9" s="125" t="s">
        <v>70</v>
      </c>
      <c r="I9" s="125"/>
      <c r="J9" s="125"/>
      <c r="K9" s="125" t="s">
        <v>71</v>
      </c>
      <c r="L9" s="126"/>
      <c r="M9" s="125" t="s">
        <v>72</v>
      </c>
      <c r="N9" s="123" t="s">
        <v>74</v>
      </c>
      <c r="O9" s="125" t="s">
        <v>75</v>
      </c>
      <c r="P9" s="125" t="s">
        <v>76</v>
      </c>
      <c r="Q9" s="125" t="s">
        <v>77</v>
      </c>
      <c r="R9" s="125" t="s">
        <v>77</v>
      </c>
      <c r="S9" s="126" t="s">
        <v>78</v>
      </c>
      <c r="T9" s="126" t="s">
        <v>79</v>
      </c>
      <c r="U9" s="38"/>
      <c r="V9" s="34"/>
      <c r="W9" s="34"/>
      <c r="X9" s="34"/>
      <c r="Y9" s="34"/>
    </row>
    <row r="10" spans="1:25" s="40" customFormat="1" x14ac:dyDescent="0.25">
      <c r="A10" s="12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2"/>
      <c r="M10" s="121"/>
      <c r="N10" s="120"/>
      <c r="O10" s="121"/>
      <c r="P10" s="121"/>
      <c r="Q10" s="121"/>
      <c r="R10" s="121"/>
      <c r="S10" s="121"/>
      <c r="T10" s="121"/>
      <c r="U10" s="38"/>
      <c r="V10" s="34"/>
      <c r="W10" s="34"/>
      <c r="X10" s="34"/>
      <c r="Y10" s="34"/>
    </row>
    <row r="11" spans="1:25" s="40" customFormat="1" x14ac:dyDescent="0.25">
      <c r="A11" s="83" t="s">
        <v>60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89"/>
      <c r="M11" s="37"/>
      <c r="N11" s="83"/>
      <c r="O11" s="37"/>
      <c r="P11" s="37"/>
      <c r="Q11" s="37"/>
      <c r="R11" s="37"/>
      <c r="S11" s="37"/>
      <c r="T11" s="37"/>
      <c r="U11" s="38"/>
      <c r="V11" s="34"/>
      <c r="W11" s="34"/>
      <c r="X11" s="34"/>
      <c r="Y11" s="34"/>
    </row>
    <row r="12" spans="1:25" ht="43.5" customHeight="1" x14ac:dyDescent="0.25">
      <c r="A12" s="90">
        <v>43711</v>
      </c>
      <c r="B12" s="91" t="s">
        <v>46</v>
      </c>
      <c r="C12" s="77" t="s">
        <v>41</v>
      </c>
      <c r="D12" s="66">
        <v>5.38</v>
      </c>
      <c r="E12" s="67">
        <v>3.6</v>
      </c>
      <c r="F12" s="66"/>
      <c r="G12" s="66">
        <v>2.34</v>
      </c>
      <c r="H12" s="66">
        <v>0.72</v>
      </c>
      <c r="I12" s="66"/>
      <c r="J12" s="66"/>
      <c r="K12" s="66">
        <v>0.41</v>
      </c>
      <c r="L12" s="92"/>
      <c r="M12" s="66">
        <v>0.88</v>
      </c>
      <c r="N12" s="90">
        <v>43711</v>
      </c>
      <c r="O12" s="66">
        <v>111</v>
      </c>
      <c r="P12" s="66">
        <v>114</v>
      </c>
      <c r="Q12" s="66">
        <v>31</v>
      </c>
      <c r="R12" s="66">
        <v>31</v>
      </c>
      <c r="S12" s="66">
        <v>11</v>
      </c>
      <c r="T12" s="66">
        <v>4.5</v>
      </c>
      <c r="U12" s="6"/>
      <c r="V12" s="65">
        <f t="shared" ref="V12" si="0">E12/G12</f>
        <v>1.5384615384615385</v>
      </c>
      <c r="W12" s="65">
        <f t="shared" ref="W12" si="1">E12/H12</f>
        <v>5</v>
      </c>
      <c r="X12" s="65">
        <f>E12/D12</f>
        <v>0.66914498141263945</v>
      </c>
      <c r="Y12" s="65">
        <f t="shared" ref="Y12" si="2">G12/H12</f>
        <v>3.25</v>
      </c>
    </row>
    <row r="13" spans="1:25" x14ac:dyDescent="0.25">
      <c r="A13" s="31">
        <v>43717</v>
      </c>
      <c r="B13" s="93">
        <v>7.35</v>
      </c>
      <c r="C13" s="93">
        <v>2.0499999999999998</v>
      </c>
      <c r="D13" s="93">
        <v>0</v>
      </c>
      <c r="E13" s="93">
        <v>3.15</v>
      </c>
      <c r="F13" s="93">
        <v>86</v>
      </c>
      <c r="G13" s="93">
        <v>288</v>
      </c>
      <c r="H13" s="93">
        <v>70</v>
      </c>
      <c r="I13" s="93">
        <v>39</v>
      </c>
      <c r="J13" s="93">
        <v>5</v>
      </c>
      <c r="K13" s="93">
        <v>305</v>
      </c>
      <c r="L13" s="93">
        <v>237</v>
      </c>
      <c r="M13" s="93">
        <v>1.6</v>
      </c>
      <c r="N13" s="31">
        <v>43717</v>
      </c>
      <c r="O13" s="94">
        <v>4.55</v>
      </c>
      <c r="P13" s="95">
        <v>2.67</v>
      </c>
      <c r="Q13" s="95">
        <v>0.57999999999999996</v>
      </c>
      <c r="R13" s="95">
        <v>1.01</v>
      </c>
      <c r="S13" s="95">
        <v>0.03</v>
      </c>
      <c r="T13" s="94">
        <v>0.1</v>
      </c>
      <c r="U13" s="6"/>
      <c r="V13" s="75">
        <f>E13/G13</f>
        <v>1.0937499999999999E-2</v>
      </c>
      <c r="W13" s="75">
        <f>E13/H13</f>
        <v>4.4999999999999998E-2</v>
      </c>
      <c r="X13" s="75">
        <f>E13/(D13+I13)</f>
        <v>8.0769230769230774E-2</v>
      </c>
      <c r="Y13" s="33">
        <f>G13/H13</f>
        <v>4.1142857142857139</v>
      </c>
    </row>
    <row r="14" spans="1:25" x14ac:dyDescent="0.25">
      <c r="A14" s="31">
        <v>43724</v>
      </c>
      <c r="B14" s="27">
        <v>7.6</v>
      </c>
      <c r="C14" s="28">
        <v>2.72</v>
      </c>
      <c r="D14" s="28">
        <v>0</v>
      </c>
      <c r="E14" s="28">
        <v>3.65</v>
      </c>
      <c r="F14" s="28">
        <v>84</v>
      </c>
      <c r="G14" s="28">
        <v>420</v>
      </c>
      <c r="H14" s="28">
        <v>92.4</v>
      </c>
      <c r="I14" s="28">
        <v>130</v>
      </c>
      <c r="J14" s="28">
        <v>5</v>
      </c>
      <c r="K14" s="28">
        <v>339</v>
      </c>
      <c r="L14" s="28">
        <v>312</v>
      </c>
      <c r="M14" s="28">
        <v>0</v>
      </c>
      <c r="N14" s="31">
        <v>43724</v>
      </c>
      <c r="O14" s="28">
        <v>7.4</v>
      </c>
      <c r="P14" s="28">
        <f>0.76*2</f>
        <v>1.52</v>
      </c>
      <c r="Q14" s="28">
        <v>1.39</v>
      </c>
      <c r="R14" s="28">
        <v>1.0900000000000001</v>
      </c>
      <c r="S14" s="28">
        <v>0.13400000000000001</v>
      </c>
      <c r="T14" s="27">
        <v>0.1</v>
      </c>
      <c r="U14" s="6"/>
      <c r="V14" s="26">
        <f>E14/G14</f>
        <v>8.6904761904761894E-3</v>
      </c>
      <c r="W14" s="27">
        <f>E14/H14</f>
        <v>3.9502164502164497E-2</v>
      </c>
      <c r="X14" s="27">
        <f>E14/(D14+I14)</f>
        <v>2.8076923076923076E-2</v>
      </c>
      <c r="Y14" s="30">
        <f>G14/H14</f>
        <v>4.545454545454545</v>
      </c>
    </row>
    <row r="15" spans="1:25" x14ac:dyDescent="0.25">
      <c r="A15" s="50">
        <v>43738</v>
      </c>
      <c r="B15" s="51">
        <v>7.37</v>
      </c>
      <c r="C15" s="51">
        <v>3.19</v>
      </c>
      <c r="D15" s="51">
        <v>0</v>
      </c>
      <c r="E15" s="51">
        <v>20.8</v>
      </c>
      <c r="F15" s="51">
        <v>86</v>
      </c>
      <c r="G15" s="51">
        <v>512</v>
      </c>
      <c r="H15" s="51">
        <v>146</v>
      </c>
      <c r="I15" s="51">
        <v>174</v>
      </c>
      <c r="J15" s="51">
        <v>13</v>
      </c>
      <c r="K15" s="51">
        <v>413</v>
      </c>
      <c r="L15" s="51">
        <v>122</v>
      </c>
      <c r="M15" s="51">
        <v>0.16</v>
      </c>
      <c r="N15" s="50">
        <v>43738</v>
      </c>
      <c r="O15" s="52">
        <v>6.37</v>
      </c>
      <c r="P15" s="52">
        <v>1.46</v>
      </c>
      <c r="Q15" s="52">
        <v>1.73</v>
      </c>
      <c r="R15" s="52">
        <v>1</v>
      </c>
      <c r="S15" s="52">
        <v>0.04</v>
      </c>
      <c r="T15" s="52">
        <v>0.11</v>
      </c>
      <c r="U15" s="6"/>
      <c r="V15" s="26">
        <f t="shared" ref="V15:V26" si="3">E15/G15</f>
        <v>4.0625000000000001E-2</v>
      </c>
      <c r="W15" s="27">
        <f t="shared" ref="W15:W26" si="4">E15/H15</f>
        <v>0.14246575342465753</v>
      </c>
      <c r="X15" s="27">
        <f t="shared" ref="X15" si="5">E15/(D15+I15)</f>
        <v>0.11954022988505747</v>
      </c>
      <c r="Y15" s="30">
        <f t="shared" ref="Y15:Y26" si="6">G15/H15</f>
        <v>3.506849315068493</v>
      </c>
    </row>
    <row r="16" spans="1:25" ht="45" x14ac:dyDescent="0.25">
      <c r="A16" s="96" t="s">
        <v>43</v>
      </c>
      <c r="B16" s="91" t="s">
        <v>46</v>
      </c>
      <c r="C16" s="77" t="s">
        <v>41</v>
      </c>
      <c r="D16" s="67">
        <v>4.25</v>
      </c>
      <c r="E16" s="66">
        <v>3.59</v>
      </c>
      <c r="F16" s="66"/>
      <c r="G16" s="66">
        <v>2.4700000000000002</v>
      </c>
      <c r="H16" s="67">
        <v>0.89</v>
      </c>
      <c r="I16" s="66"/>
      <c r="J16" s="66"/>
      <c r="K16" s="66">
        <v>0.39</v>
      </c>
      <c r="L16" s="66"/>
      <c r="M16" s="67">
        <v>0.71</v>
      </c>
      <c r="N16" s="96" t="s">
        <v>43</v>
      </c>
      <c r="O16" s="66">
        <v>125</v>
      </c>
      <c r="P16" s="66">
        <v>160</v>
      </c>
      <c r="Q16" s="66">
        <v>52</v>
      </c>
      <c r="R16" s="66">
        <v>37</v>
      </c>
      <c r="S16" s="66">
        <v>9.6999999999999993</v>
      </c>
      <c r="T16" s="66">
        <v>4.28</v>
      </c>
      <c r="U16" s="6"/>
      <c r="V16" s="61">
        <f t="shared" si="3"/>
        <v>1.4534412955465585</v>
      </c>
      <c r="W16" s="61">
        <f t="shared" si="4"/>
        <v>4.0337078651685392</v>
      </c>
      <c r="X16" s="61">
        <f>E16/D16</f>
        <v>0.8447058823529412</v>
      </c>
      <c r="Y16" s="60">
        <f t="shared" si="6"/>
        <v>2.7752808988764048</v>
      </c>
    </row>
    <row r="17" spans="1:25" ht="47.25" customHeight="1" x14ac:dyDescent="0.25">
      <c r="A17" s="96" t="s">
        <v>43</v>
      </c>
      <c r="B17" s="62" t="s">
        <v>47</v>
      </c>
      <c r="C17" s="77" t="s">
        <v>41</v>
      </c>
      <c r="D17" s="68">
        <v>4.95</v>
      </c>
      <c r="E17" s="68">
        <v>2.9</v>
      </c>
      <c r="F17" s="64"/>
      <c r="G17" s="68">
        <v>6.01</v>
      </c>
      <c r="H17" s="68">
        <v>1.79</v>
      </c>
      <c r="I17" s="63"/>
      <c r="J17" s="63"/>
      <c r="K17" s="68">
        <v>0.55000000000000004</v>
      </c>
      <c r="L17" s="63"/>
      <c r="M17" s="68">
        <v>0.92</v>
      </c>
      <c r="N17" s="96" t="s">
        <v>43</v>
      </c>
      <c r="O17" s="63">
        <v>154</v>
      </c>
      <c r="P17" s="63">
        <v>327</v>
      </c>
      <c r="Q17" s="63">
        <v>61</v>
      </c>
      <c r="R17" s="63">
        <v>60</v>
      </c>
      <c r="S17" s="63">
        <v>11.4</v>
      </c>
      <c r="T17" s="64">
        <v>5</v>
      </c>
      <c r="U17" s="6"/>
      <c r="V17" s="61">
        <f t="shared" si="3"/>
        <v>0.48252911813643928</v>
      </c>
      <c r="W17" s="61">
        <f t="shared" si="4"/>
        <v>1.6201117318435754</v>
      </c>
      <c r="X17" s="61">
        <f>E17/D17</f>
        <v>0.58585858585858586</v>
      </c>
      <c r="Y17" s="60">
        <f t="shared" si="6"/>
        <v>3.3575418994413404</v>
      </c>
    </row>
    <row r="18" spans="1:25" x14ac:dyDescent="0.25">
      <c r="A18" s="31">
        <v>43753</v>
      </c>
      <c r="B18" s="28">
        <v>7.54</v>
      </c>
      <c r="C18" s="28">
        <v>3.03</v>
      </c>
      <c r="D18" s="27">
        <v>0</v>
      </c>
      <c r="E18" s="28">
        <v>49.8</v>
      </c>
      <c r="F18" s="28">
        <v>92</v>
      </c>
      <c r="G18" s="28">
        <v>436</v>
      </c>
      <c r="H18" s="32">
        <v>130</v>
      </c>
      <c r="I18" s="28">
        <v>147</v>
      </c>
      <c r="J18" s="28">
        <v>7</v>
      </c>
      <c r="K18" s="28">
        <v>377</v>
      </c>
      <c r="L18" s="28">
        <v>178</v>
      </c>
      <c r="M18" s="27">
        <v>0</v>
      </c>
      <c r="N18" s="31">
        <v>43753</v>
      </c>
      <c r="O18" s="28">
        <v>4.37</v>
      </c>
      <c r="P18" s="28">
        <v>0.97</v>
      </c>
      <c r="Q18" s="28">
        <v>1.85</v>
      </c>
      <c r="R18" s="28">
        <v>1.31</v>
      </c>
      <c r="S18" s="28">
        <v>4.2000000000000003E-2</v>
      </c>
      <c r="T18" s="28">
        <v>0.11</v>
      </c>
      <c r="U18" s="6"/>
      <c r="V18" s="26">
        <f t="shared" si="3"/>
        <v>0.11422018348623852</v>
      </c>
      <c r="W18" s="27">
        <f t="shared" si="4"/>
        <v>0.38307692307692304</v>
      </c>
      <c r="X18" s="27">
        <f t="shared" ref="X18" si="7">E18/(D18+I18)</f>
        <v>0.33877551020408159</v>
      </c>
      <c r="Y18" s="30">
        <f t="shared" si="6"/>
        <v>3.3538461538461539</v>
      </c>
    </row>
    <row r="19" spans="1:25" ht="45" x14ac:dyDescent="0.25">
      <c r="A19" s="96" t="s">
        <v>50</v>
      </c>
      <c r="B19" s="91" t="s">
        <v>46</v>
      </c>
      <c r="C19" s="77" t="s">
        <v>41</v>
      </c>
      <c r="D19" s="67">
        <v>5.7</v>
      </c>
      <c r="E19" s="66">
        <v>2.85</v>
      </c>
      <c r="F19" s="66"/>
      <c r="G19" s="66">
        <v>2.23</v>
      </c>
      <c r="H19" s="67">
        <v>0.74</v>
      </c>
      <c r="I19" s="66"/>
      <c r="J19" s="66"/>
      <c r="K19" s="66">
        <v>0.57999999999999996</v>
      </c>
      <c r="L19" s="66"/>
      <c r="M19" s="67">
        <v>0.66</v>
      </c>
      <c r="N19" s="90" t="s">
        <v>50</v>
      </c>
      <c r="O19" s="66">
        <v>108</v>
      </c>
      <c r="P19" s="66">
        <v>160</v>
      </c>
      <c r="Q19" s="66">
        <v>69</v>
      </c>
      <c r="R19" s="66">
        <v>61</v>
      </c>
      <c r="S19" s="66">
        <v>11.1</v>
      </c>
      <c r="T19" s="66">
        <v>4.8</v>
      </c>
      <c r="U19" s="6"/>
      <c r="V19" s="61">
        <f t="shared" si="3"/>
        <v>1.2780269058295965</v>
      </c>
      <c r="W19" s="61">
        <f t="shared" si="4"/>
        <v>3.8513513513513513</v>
      </c>
      <c r="X19" s="61">
        <f>E19/D19</f>
        <v>0.5</v>
      </c>
      <c r="Y19" s="60">
        <f t="shared" si="6"/>
        <v>3.0135135135135136</v>
      </c>
    </row>
    <row r="20" spans="1:25" ht="45" x14ac:dyDescent="0.25">
      <c r="A20" s="96" t="s">
        <v>50</v>
      </c>
      <c r="B20" s="62" t="s">
        <v>47</v>
      </c>
      <c r="C20" s="77" t="s">
        <v>41</v>
      </c>
      <c r="D20" s="67">
        <v>5.0999999999999996</v>
      </c>
      <c r="E20" s="66">
        <v>2.4300000000000002</v>
      </c>
      <c r="F20" s="66"/>
      <c r="G20" s="66">
        <v>4.55</v>
      </c>
      <c r="H20" s="67">
        <v>1.25</v>
      </c>
      <c r="I20" s="66"/>
      <c r="J20" s="66"/>
      <c r="K20" s="66">
        <v>0.73</v>
      </c>
      <c r="L20" s="66"/>
      <c r="M20" s="67">
        <v>0.54</v>
      </c>
      <c r="N20" s="90" t="s">
        <v>50</v>
      </c>
      <c r="O20" s="66">
        <v>128</v>
      </c>
      <c r="P20" s="66">
        <v>282</v>
      </c>
      <c r="Q20" s="66">
        <v>90</v>
      </c>
      <c r="R20" s="66">
        <v>81.5</v>
      </c>
      <c r="S20" s="76">
        <v>11</v>
      </c>
      <c r="T20" s="66">
        <v>4.9000000000000004</v>
      </c>
      <c r="U20" s="6"/>
      <c r="V20" s="61">
        <f t="shared" si="3"/>
        <v>0.53406593406593417</v>
      </c>
      <c r="W20" s="61">
        <f t="shared" si="4"/>
        <v>1.9440000000000002</v>
      </c>
      <c r="X20" s="61">
        <f>E20/D20</f>
        <v>0.4764705882352942</v>
      </c>
      <c r="Y20" s="60">
        <f t="shared" si="6"/>
        <v>3.6399999999999997</v>
      </c>
    </row>
    <row r="21" spans="1:25" x14ac:dyDescent="0.25">
      <c r="A21" s="31">
        <v>43773</v>
      </c>
      <c r="B21" s="28">
        <v>7.25</v>
      </c>
      <c r="C21" s="28">
        <v>2.65</v>
      </c>
      <c r="D21" s="27">
        <v>0</v>
      </c>
      <c r="E21" s="28">
        <v>33.6</v>
      </c>
      <c r="F21" s="28">
        <v>78</v>
      </c>
      <c r="G21" s="28">
        <v>396</v>
      </c>
      <c r="H21" s="28">
        <v>111</v>
      </c>
      <c r="I21" s="28">
        <v>140</v>
      </c>
      <c r="J21" s="28">
        <v>15</v>
      </c>
      <c r="K21" s="28">
        <v>322</v>
      </c>
      <c r="L21" s="28">
        <v>128</v>
      </c>
      <c r="M21" s="27">
        <v>0</v>
      </c>
      <c r="N21" s="31">
        <v>43773</v>
      </c>
      <c r="O21" s="27">
        <v>5.35</v>
      </c>
      <c r="P21" s="27">
        <v>2.12</v>
      </c>
      <c r="Q21" s="27">
        <v>1.58</v>
      </c>
      <c r="R21" s="27">
        <v>1.1000000000000001</v>
      </c>
      <c r="S21" s="26">
        <v>0.10299999999999999</v>
      </c>
      <c r="T21" s="27">
        <v>0.09</v>
      </c>
      <c r="U21" s="6"/>
      <c r="V21" s="27">
        <f t="shared" si="3"/>
        <v>8.4848484848484854E-2</v>
      </c>
      <c r="W21" s="27">
        <f t="shared" si="4"/>
        <v>0.30270270270270272</v>
      </c>
      <c r="X21" s="27">
        <f>E21/(D21+I21)</f>
        <v>0.24000000000000002</v>
      </c>
      <c r="Y21" s="27">
        <f t="shared" si="6"/>
        <v>3.5675675675675675</v>
      </c>
    </row>
    <row r="22" spans="1:25" ht="45" x14ac:dyDescent="0.25">
      <c r="A22" s="90" t="s">
        <v>51</v>
      </c>
      <c r="B22" s="91" t="s">
        <v>46</v>
      </c>
      <c r="C22" s="77" t="s">
        <v>41</v>
      </c>
      <c r="D22" s="67">
        <v>4.9000000000000004</v>
      </c>
      <c r="E22" s="67">
        <v>2.95</v>
      </c>
      <c r="F22" s="67"/>
      <c r="G22" s="67">
        <v>3.3</v>
      </c>
      <c r="H22" s="67">
        <v>0.79</v>
      </c>
      <c r="I22" s="67"/>
      <c r="J22" s="67"/>
      <c r="K22" s="67">
        <v>0.54</v>
      </c>
      <c r="L22" s="67"/>
      <c r="M22" s="67">
        <v>0.59</v>
      </c>
      <c r="N22" s="90" t="s">
        <v>51</v>
      </c>
      <c r="O22" s="79">
        <v>90</v>
      </c>
      <c r="P22" s="79">
        <v>155</v>
      </c>
      <c r="Q22" s="79">
        <v>63</v>
      </c>
      <c r="R22" s="79">
        <v>59</v>
      </c>
      <c r="S22" s="76">
        <v>10.7</v>
      </c>
      <c r="T22" s="76">
        <v>4.74</v>
      </c>
      <c r="U22" s="6"/>
      <c r="V22" s="61">
        <f t="shared" si="3"/>
        <v>0.89393939393939403</v>
      </c>
      <c r="W22" s="61">
        <f t="shared" si="4"/>
        <v>3.7341772151898733</v>
      </c>
      <c r="X22" s="68">
        <f>E22/D22</f>
        <v>0.60204081632653061</v>
      </c>
      <c r="Y22" s="61">
        <f t="shared" si="6"/>
        <v>4.1772151898734169</v>
      </c>
    </row>
    <row r="23" spans="1:25" ht="45" x14ac:dyDescent="0.25">
      <c r="A23" s="90" t="s">
        <v>51</v>
      </c>
      <c r="B23" s="62" t="s">
        <v>47</v>
      </c>
      <c r="C23" s="77" t="s">
        <v>41</v>
      </c>
      <c r="D23" s="67">
        <v>5.43</v>
      </c>
      <c r="E23" s="67">
        <v>2.71</v>
      </c>
      <c r="F23" s="67"/>
      <c r="G23" s="67">
        <v>6.21</v>
      </c>
      <c r="H23" s="67">
        <v>1.24</v>
      </c>
      <c r="I23" s="67"/>
      <c r="J23" s="67"/>
      <c r="K23" s="67">
        <v>0.7</v>
      </c>
      <c r="L23" s="67"/>
      <c r="M23" s="67">
        <v>0.53</v>
      </c>
      <c r="N23" s="90" t="s">
        <v>51</v>
      </c>
      <c r="O23" s="66">
        <v>127</v>
      </c>
      <c r="P23" s="66">
        <v>306</v>
      </c>
      <c r="Q23" s="66">
        <v>93</v>
      </c>
      <c r="R23" s="66">
        <v>103</v>
      </c>
      <c r="S23" s="76">
        <v>12.6</v>
      </c>
      <c r="T23" s="76">
        <v>6.6</v>
      </c>
      <c r="U23" s="6"/>
      <c r="V23" s="61">
        <f t="shared" si="3"/>
        <v>0.43639291465378421</v>
      </c>
      <c r="W23" s="61">
        <f t="shared" si="4"/>
        <v>2.185483870967742</v>
      </c>
      <c r="X23" s="68">
        <f t="shared" ref="X23:X26" si="8">E23/D23</f>
        <v>0.4990791896869245</v>
      </c>
      <c r="Y23" s="61">
        <f t="shared" si="6"/>
        <v>5.008064516129032</v>
      </c>
    </row>
    <row r="24" spans="1:25" ht="60" x14ac:dyDescent="0.25">
      <c r="A24" s="90" t="s">
        <v>51</v>
      </c>
      <c r="B24" s="78" t="s">
        <v>53</v>
      </c>
      <c r="C24" s="77" t="s">
        <v>41</v>
      </c>
      <c r="D24" s="67">
        <v>4.92</v>
      </c>
      <c r="E24" s="67">
        <v>3.14</v>
      </c>
      <c r="F24" s="67"/>
      <c r="G24" s="67">
        <v>6.38</v>
      </c>
      <c r="H24" s="67">
        <v>1.28</v>
      </c>
      <c r="I24" s="67"/>
      <c r="J24" s="67"/>
      <c r="K24" s="67">
        <v>0.63</v>
      </c>
      <c r="L24" s="67"/>
      <c r="M24" s="67">
        <v>0.63</v>
      </c>
      <c r="N24" s="90" t="s">
        <v>51</v>
      </c>
      <c r="O24" s="79">
        <v>143</v>
      </c>
      <c r="P24" s="79">
        <v>316</v>
      </c>
      <c r="Q24" s="79">
        <v>100</v>
      </c>
      <c r="R24" s="79">
        <v>105</v>
      </c>
      <c r="S24" s="76">
        <v>12.4</v>
      </c>
      <c r="T24" s="76">
        <v>7.2</v>
      </c>
      <c r="U24" s="6"/>
      <c r="V24" s="61">
        <f t="shared" si="3"/>
        <v>0.49216300940438873</v>
      </c>
      <c r="W24" s="61">
        <f t="shared" si="4"/>
        <v>2.453125</v>
      </c>
      <c r="X24" s="68">
        <f t="shared" si="8"/>
        <v>0.63821138211382122</v>
      </c>
      <c r="Y24" s="61">
        <f t="shared" si="6"/>
        <v>4.984375</v>
      </c>
    </row>
    <row r="25" spans="1:25" ht="45" x14ac:dyDescent="0.25">
      <c r="A25" s="90" t="s">
        <v>54</v>
      </c>
      <c r="B25" s="91" t="s">
        <v>46</v>
      </c>
      <c r="C25" s="77" t="s">
        <v>41</v>
      </c>
      <c r="D25" s="67">
        <v>4.3499999999999996</v>
      </c>
      <c r="E25" s="67">
        <v>2.52</v>
      </c>
      <c r="F25" s="67"/>
      <c r="G25" s="67">
        <v>2.89</v>
      </c>
      <c r="H25" s="67">
        <v>0.71</v>
      </c>
      <c r="I25" s="67"/>
      <c r="J25" s="67"/>
      <c r="K25" s="67">
        <v>0.49</v>
      </c>
      <c r="L25" s="67"/>
      <c r="M25" s="67">
        <v>0.67</v>
      </c>
      <c r="N25" s="90" t="s">
        <v>54</v>
      </c>
      <c r="O25" s="79">
        <v>106</v>
      </c>
      <c r="P25" s="79">
        <v>133</v>
      </c>
      <c r="Q25" s="79">
        <v>62</v>
      </c>
      <c r="R25" s="79">
        <v>61</v>
      </c>
      <c r="S25" s="76">
        <v>9.8000000000000007</v>
      </c>
      <c r="T25" s="67">
        <v>5.13</v>
      </c>
      <c r="U25" s="6"/>
      <c r="V25" s="61">
        <f t="shared" si="3"/>
        <v>0.87197231833910027</v>
      </c>
      <c r="W25" s="61">
        <f t="shared" si="4"/>
        <v>3.5492957746478875</v>
      </c>
      <c r="X25" s="68">
        <f t="shared" si="8"/>
        <v>0.57931034482758625</v>
      </c>
      <c r="Y25" s="61">
        <f t="shared" si="6"/>
        <v>4.070422535211268</v>
      </c>
    </row>
    <row r="26" spans="1:25" ht="45" x14ac:dyDescent="0.25">
      <c r="A26" s="90" t="s">
        <v>54</v>
      </c>
      <c r="B26" s="62" t="s">
        <v>47</v>
      </c>
      <c r="C26" s="77" t="s">
        <v>41</v>
      </c>
      <c r="D26" s="67">
        <v>5.35</v>
      </c>
      <c r="E26" s="67">
        <v>2.2799999999999998</v>
      </c>
      <c r="F26" s="67"/>
      <c r="G26" s="67">
        <v>5.53</v>
      </c>
      <c r="H26" s="67">
        <v>1.26</v>
      </c>
      <c r="I26" s="67"/>
      <c r="J26" s="67"/>
      <c r="K26" s="67">
        <v>0.57999999999999996</v>
      </c>
      <c r="L26" s="67"/>
      <c r="M26" s="67">
        <v>0.54</v>
      </c>
      <c r="N26" s="90" t="s">
        <v>54</v>
      </c>
      <c r="O26" s="66">
        <v>150</v>
      </c>
      <c r="P26" s="66">
        <v>268</v>
      </c>
      <c r="Q26" s="66">
        <v>96</v>
      </c>
      <c r="R26" s="66">
        <v>105</v>
      </c>
      <c r="S26" s="66">
        <v>11.9</v>
      </c>
      <c r="T26" s="66">
        <v>7.95</v>
      </c>
      <c r="U26" s="6"/>
      <c r="V26" s="61">
        <f t="shared" si="3"/>
        <v>0.41229656419529831</v>
      </c>
      <c r="W26" s="61">
        <f t="shared" si="4"/>
        <v>1.8095238095238093</v>
      </c>
      <c r="X26" s="68">
        <f t="shared" si="8"/>
        <v>0.42616822429906542</v>
      </c>
      <c r="Y26" s="61">
        <f t="shared" si="6"/>
        <v>4.3888888888888893</v>
      </c>
    </row>
    <row r="27" spans="1:25" x14ac:dyDescent="0.25">
      <c r="A27" s="31">
        <v>43790</v>
      </c>
      <c r="B27" s="28">
        <v>7.59</v>
      </c>
      <c r="C27" s="27">
        <v>2.6</v>
      </c>
      <c r="D27" s="27">
        <v>0</v>
      </c>
      <c r="E27" s="28">
        <v>31.4</v>
      </c>
      <c r="F27" s="32">
        <v>80.8</v>
      </c>
      <c r="G27" s="28">
        <v>392</v>
      </c>
      <c r="H27" s="32">
        <v>110</v>
      </c>
      <c r="I27" s="28">
        <v>105</v>
      </c>
      <c r="J27" s="28">
        <v>9</v>
      </c>
      <c r="K27" s="28">
        <v>381</v>
      </c>
      <c r="L27" s="28">
        <v>190</v>
      </c>
      <c r="M27" s="27">
        <v>0</v>
      </c>
      <c r="N27" s="31">
        <v>43790</v>
      </c>
      <c r="O27" s="28">
        <v>4.88</v>
      </c>
      <c r="P27" s="27">
        <v>0.1</v>
      </c>
      <c r="Q27" s="28">
        <v>1.34</v>
      </c>
      <c r="R27" s="28">
        <v>1.17</v>
      </c>
      <c r="S27" s="28">
        <v>0.03</v>
      </c>
      <c r="T27" s="28">
        <v>0.08</v>
      </c>
      <c r="U27" s="6"/>
      <c r="V27" s="27">
        <f t="shared" ref="V27:V29" si="9">E27/G27</f>
        <v>8.0102040816326534E-2</v>
      </c>
      <c r="W27" s="27">
        <f t="shared" ref="W27:W29" si="10">E27/H27</f>
        <v>0.28545454545454546</v>
      </c>
      <c r="X27" s="27">
        <f t="shared" ref="X27:X29" si="11">E27/(D27+I27)</f>
        <v>0.29904761904761901</v>
      </c>
      <c r="Y27" s="27">
        <f t="shared" ref="Y27:Y29" si="12">G27/H27</f>
        <v>3.5636363636363635</v>
      </c>
    </row>
    <row r="28" spans="1:25" ht="45" x14ac:dyDescent="0.25">
      <c r="A28" s="90" t="s">
        <v>55</v>
      </c>
      <c r="B28" s="91" t="s">
        <v>46</v>
      </c>
      <c r="C28" s="77" t="s">
        <v>41</v>
      </c>
      <c r="D28" s="67">
        <v>4.0999999999999996</v>
      </c>
      <c r="E28" s="67">
        <v>2.97</v>
      </c>
      <c r="F28" s="67"/>
      <c r="G28" s="67">
        <v>1.46</v>
      </c>
      <c r="H28" s="67">
        <v>0.42</v>
      </c>
      <c r="I28" s="67"/>
      <c r="J28" s="67"/>
      <c r="K28" s="67">
        <v>0.42</v>
      </c>
      <c r="L28" s="67"/>
      <c r="M28" s="67">
        <v>0.57999999999999996</v>
      </c>
      <c r="N28" s="90" t="s">
        <v>55</v>
      </c>
      <c r="O28" s="66">
        <v>76</v>
      </c>
      <c r="P28" s="66">
        <v>82</v>
      </c>
      <c r="Q28" s="66">
        <v>35</v>
      </c>
      <c r="R28" s="66">
        <v>34.5</v>
      </c>
      <c r="S28" s="66">
        <v>7.6</v>
      </c>
      <c r="T28" s="66">
        <v>4.1399999999999997</v>
      </c>
      <c r="U28" s="6"/>
      <c r="V28" s="61">
        <f t="shared" si="9"/>
        <v>2.0342465753424661</v>
      </c>
      <c r="W28" s="61">
        <f t="shared" si="10"/>
        <v>7.0714285714285721</v>
      </c>
      <c r="X28" s="61">
        <f t="shared" si="11"/>
        <v>0.72439024390243911</v>
      </c>
      <c r="Y28" s="61">
        <f t="shared" si="12"/>
        <v>3.4761904761904763</v>
      </c>
    </row>
    <row r="29" spans="1:25" ht="45" x14ac:dyDescent="0.25">
      <c r="A29" s="90" t="s">
        <v>55</v>
      </c>
      <c r="B29" s="62" t="s">
        <v>47</v>
      </c>
      <c r="C29" s="77" t="s">
        <v>41</v>
      </c>
      <c r="D29" s="67">
        <v>4.75</v>
      </c>
      <c r="E29" s="67">
        <v>2.77</v>
      </c>
      <c r="F29" s="67"/>
      <c r="G29" s="67">
        <v>4.17</v>
      </c>
      <c r="H29" s="67">
        <v>0.85</v>
      </c>
      <c r="I29" s="67"/>
      <c r="J29" s="67"/>
      <c r="K29" s="67">
        <v>0.67</v>
      </c>
      <c r="L29" s="67"/>
      <c r="M29" s="67">
        <v>0.6</v>
      </c>
      <c r="N29" s="90" t="s">
        <v>55</v>
      </c>
      <c r="O29" s="79">
        <v>119</v>
      </c>
      <c r="P29" s="79">
        <v>191</v>
      </c>
      <c r="Q29" s="79">
        <v>66</v>
      </c>
      <c r="R29" s="79">
        <v>90.5</v>
      </c>
      <c r="S29" s="79">
        <v>10.7</v>
      </c>
      <c r="T29" s="67">
        <v>6.9</v>
      </c>
      <c r="U29" s="6"/>
      <c r="V29" s="61">
        <f t="shared" si="9"/>
        <v>0.66426858513189446</v>
      </c>
      <c r="W29" s="61">
        <f t="shared" si="10"/>
        <v>3.2588235294117647</v>
      </c>
      <c r="X29" s="61">
        <f t="shared" si="11"/>
        <v>0.5831578947368421</v>
      </c>
      <c r="Y29" s="61">
        <f t="shared" si="12"/>
        <v>4.9058823529411768</v>
      </c>
    </row>
    <row r="30" spans="1:25" s="40" customFormat="1" x14ac:dyDescent="0.25">
      <c r="A30" s="107" t="s">
        <v>56</v>
      </c>
      <c r="B30" s="108">
        <v>4.92</v>
      </c>
      <c r="C30" s="109">
        <v>3</v>
      </c>
      <c r="D30" s="109">
        <v>27.4</v>
      </c>
      <c r="E30" s="108">
        <v>405</v>
      </c>
      <c r="F30" s="108">
        <v>29</v>
      </c>
      <c r="G30" s="108">
        <v>215</v>
      </c>
      <c r="H30" s="109">
        <v>70.2</v>
      </c>
      <c r="I30" s="108">
        <v>244</v>
      </c>
      <c r="J30" s="108">
        <v>18</v>
      </c>
      <c r="K30" s="108">
        <v>166</v>
      </c>
      <c r="L30" s="108">
        <v>8</v>
      </c>
      <c r="M30" s="109">
        <v>43.6</v>
      </c>
      <c r="N30" s="110" t="s">
        <v>56</v>
      </c>
      <c r="O30" s="108">
        <v>1.58</v>
      </c>
      <c r="P30" s="108">
        <v>0.7</v>
      </c>
      <c r="Q30" s="108">
        <v>0.69</v>
      </c>
      <c r="R30" s="108">
        <v>0.42</v>
      </c>
      <c r="S30" s="108">
        <v>8.2000000000000003E-2</v>
      </c>
      <c r="T30" s="108">
        <v>0.06</v>
      </c>
      <c r="U30" s="38"/>
      <c r="V30" s="108">
        <v>1.88</v>
      </c>
      <c r="W30" s="108">
        <v>5.77</v>
      </c>
      <c r="X30" s="108">
        <v>1.49</v>
      </c>
      <c r="Y30" s="108">
        <v>3.06</v>
      </c>
    </row>
    <row r="31" spans="1:25" x14ac:dyDescent="0.25">
      <c r="A31" s="31">
        <v>43811</v>
      </c>
      <c r="B31" s="97">
        <v>6.83</v>
      </c>
      <c r="C31" s="97">
        <v>2.74</v>
      </c>
      <c r="D31" s="98">
        <v>0</v>
      </c>
      <c r="E31" s="97">
        <v>218</v>
      </c>
      <c r="F31" s="97">
        <v>56</v>
      </c>
      <c r="G31" s="97">
        <v>300</v>
      </c>
      <c r="H31" s="99">
        <v>107</v>
      </c>
      <c r="I31" s="97">
        <v>167</v>
      </c>
      <c r="J31" s="97">
        <v>22</v>
      </c>
      <c r="K31" s="97">
        <v>315</v>
      </c>
      <c r="L31" s="97">
        <v>66</v>
      </c>
      <c r="M31" s="98">
        <v>0</v>
      </c>
      <c r="N31" s="31">
        <v>43811</v>
      </c>
      <c r="O31" s="97">
        <v>2.69</v>
      </c>
      <c r="P31" s="97">
        <v>0.95</v>
      </c>
      <c r="Q31" s="97">
        <v>0.751</v>
      </c>
      <c r="R31" s="100">
        <v>0.6</v>
      </c>
      <c r="S31" s="101">
        <v>6.6000000000000003E-2</v>
      </c>
      <c r="T31" s="100">
        <v>0.08</v>
      </c>
      <c r="U31" s="6"/>
      <c r="V31" s="33">
        <f t="shared" ref="V31:V33" si="13">E31/G31</f>
        <v>0.72666666666666668</v>
      </c>
      <c r="W31" s="33">
        <f t="shared" ref="W31:W33" si="14">E31/H31</f>
        <v>2.0373831775700935</v>
      </c>
      <c r="X31" s="33">
        <f t="shared" ref="X31:X33" si="15">E31/(D31+I31)</f>
        <v>1.3053892215568863</v>
      </c>
      <c r="Y31" s="33">
        <f t="shared" ref="Y31:Y33" si="16">G31/H31</f>
        <v>2.8037383177570092</v>
      </c>
    </row>
    <row r="32" spans="1:25" ht="45" x14ac:dyDescent="0.25">
      <c r="A32" s="90" t="s">
        <v>57</v>
      </c>
      <c r="B32" s="91" t="s">
        <v>46</v>
      </c>
      <c r="C32" s="77" t="s">
        <v>41</v>
      </c>
      <c r="D32" s="67">
        <v>4</v>
      </c>
      <c r="E32" s="67">
        <v>3.1</v>
      </c>
      <c r="F32" s="67"/>
      <c r="G32" s="67">
        <v>1.41</v>
      </c>
      <c r="H32" s="67">
        <v>0.42</v>
      </c>
      <c r="I32" s="67"/>
      <c r="J32" s="67"/>
      <c r="K32" s="67">
        <v>0.36</v>
      </c>
      <c r="L32" s="67"/>
      <c r="M32" s="67">
        <v>0.63</v>
      </c>
      <c r="N32" s="90" t="s">
        <v>57</v>
      </c>
      <c r="O32" s="66">
        <v>76.5</v>
      </c>
      <c r="P32" s="66">
        <v>88</v>
      </c>
      <c r="Q32" s="66">
        <v>56</v>
      </c>
      <c r="R32" s="66">
        <v>32</v>
      </c>
      <c r="S32" s="66">
        <v>8.8000000000000007</v>
      </c>
      <c r="T32" s="66">
        <v>3.89</v>
      </c>
      <c r="U32" s="6"/>
      <c r="V32" s="61">
        <f t="shared" si="13"/>
        <v>2.1985815602836882</v>
      </c>
      <c r="W32" s="61">
        <f t="shared" si="14"/>
        <v>7.3809523809523814</v>
      </c>
      <c r="X32" s="61">
        <f t="shared" si="15"/>
        <v>0.77500000000000002</v>
      </c>
      <c r="Y32" s="61">
        <f t="shared" si="16"/>
        <v>3.3571428571428572</v>
      </c>
    </row>
    <row r="33" spans="1:25" ht="45" x14ac:dyDescent="0.25">
      <c r="A33" s="90" t="s">
        <v>57</v>
      </c>
      <c r="B33" s="78" t="s">
        <v>47</v>
      </c>
      <c r="C33" s="77" t="s">
        <v>41</v>
      </c>
      <c r="D33" s="67">
        <v>5.13</v>
      </c>
      <c r="E33" s="67">
        <v>3.17</v>
      </c>
      <c r="F33" s="67"/>
      <c r="G33" s="67">
        <v>3.56</v>
      </c>
      <c r="H33" s="67">
        <v>0.84</v>
      </c>
      <c r="I33" s="67"/>
      <c r="J33" s="67"/>
      <c r="K33" s="67">
        <v>0.69</v>
      </c>
      <c r="L33" s="67"/>
      <c r="M33" s="67">
        <v>0.67</v>
      </c>
      <c r="N33" s="90" t="s">
        <v>57</v>
      </c>
      <c r="O33" s="63">
        <v>137</v>
      </c>
      <c r="P33" s="63">
        <v>192</v>
      </c>
      <c r="Q33" s="63">
        <v>92</v>
      </c>
      <c r="R33" s="63">
        <v>65</v>
      </c>
      <c r="S33" s="63">
        <v>11.6</v>
      </c>
      <c r="T33" s="64">
        <v>5.97</v>
      </c>
      <c r="U33" s="6"/>
      <c r="V33" s="61">
        <f t="shared" si="13"/>
        <v>0.8904494382022472</v>
      </c>
      <c r="W33" s="61">
        <f t="shared" si="14"/>
        <v>3.7738095238095237</v>
      </c>
      <c r="X33" s="61">
        <f t="shared" si="15"/>
        <v>0.61793372319688111</v>
      </c>
      <c r="Y33" s="61">
        <f t="shared" si="16"/>
        <v>4.2380952380952381</v>
      </c>
    </row>
    <row r="34" spans="1:25" s="40" customFormat="1" x14ac:dyDescent="0.25">
      <c r="A34" s="35"/>
      <c r="B34" s="102"/>
      <c r="C34" s="37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35"/>
      <c r="O34" s="104"/>
      <c r="P34" s="104"/>
      <c r="Q34" s="104"/>
      <c r="R34" s="104"/>
      <c r="S34" s="104"/>
      <c r="T34" s="105"/>
      <c r="U34" s="38"/>
      <c r="V34" s="36"/>
      <c r="W34" s="36"/>
      <c r="X34" s="36"/>
      <c r="Y34" s="36"/>
    </row>
    <row r="35" spans="1:25" s="40" customFormat="1" x14ac:dyDescent="0.25">
      <c r="A35" s="83" t="s">
        <v>59</v>
      </c>
      <c r="B35" s="37"/>
      <c r="C35" s="37"/>
      <c r="D35" s="39"/>
      <c r="E35" s="37"/>
      <c r="F35" s="37"/>
      <c r="G35" s="37"/>
      <c r="H35" s="39"/>
      <c r="I35" s="37"/>
      <c r="J35" s="37"/>
      <c r="K35" s="37"/>
      <c r="L35" s="37"/>
      <c r="M35" s="39"/>
      <c r="N35" s="2"/>
      <c r="O35" s="37"/>
      <c r="P35" s="37"/>
      <c r="Q35" s="37"/>
      <c r="R35" s="37"/>
      <c r="S35" s="37"/>
      <c r="T35" s="37"/>
      <c r="U35" s="38"/>
      <c r="V35" s="37"/>
      <c r="W35" s="37"/>
      <c r="X35" s="37"/>
      <c r="Y35" s="37"/>
    </row>
    <row r="36" spans="1:25" x14ac:dyDescent="0.25">
      <c r="A36" s="84">
        <v>43844</v>
      </c>
      <c r="B36" s="28">
        <v>6.18</v>
      </c>
      <c r="C36" s="28">
        <v>2.62</v>
      </c>
      <c r="D36" s="27">
        <v>12.52</v>
      </c>
      <c r="E36" s="28">
        <v>280</v>
      </c>
      <c r="F36" s="28">
        <v>32</v>
      </c>
      <c r="G36" s="28">
        <v>220</v>
      </c>
      <c r="H36" s="28">
        <v>72.8</v>
      </c>
      <c r="I36" s="28">
        <v>242</v>
      </c>
      <c r="J36" s="28">
        <v>14</v>
      </c>
      <c r="K36" s="28">
        <v>90</v>
      </c>
      <c r="L36" s="28">
        <v>61</v>
      </c>
      <c r="M36" s="30">
        <v>43.9</v>
      </c>
      <c r="N36" s="84">
        <v>43844</v>
      </c>
      <c r="O36" s="27">
        <v>1.8</v>
      </c>
      <c r="P36" s="27">
        <v>0.73</v>
      </c>
      <c r="Q36" s="27">
        <v>0.69</v>
      </c>
      <c r="R36" s="27">
        <v>0.4</v>
      </c>
      <c r="S36" s="27">
        <v>0.12</v>
      </c>
      <c r="T36" s="27">
        <v>0.09</v>
      </c>
      <c r="U36" s="6"/>
      <c r="V36" s="27">
        <f>E36/G36</f>
        <v>1.2727272727272727</v>
      </c>
      <c r="W36" s="27">
        <f>E36/H36</f>
        <v>3.8461538461538463</v>
      </c>
      <c r="X36" s="27">
        <f>E36/(D36+I36)</f>
        <v>1.1001100110011002</v>
      </c>
      <c r="Y36" s="27">
        <f>G36/H36</f>
        <v>3.0219780219780219</v>
      </c>
    </row>
    <row r="37" spans="1:25" x14ac:dyDescent="0.25">
      <c r="A37" s="31">
        <v>43852</v>
      </c>
      <c r="B37" s="28">
        <v>6.57</v>
      </c>
      <c r="C37" s="28">
        <v>2.71</v>
      </c>
      <c r="D37" s="27">
        <v>12.5</v>
      </c>
      <c r="E37" s="28">
        <v>293</v>
      </c>
      <c r="F37" s="28">
        <v>34</v>
      </c>
      <c r="G37" s="28">
        <v>248</v>
      </c>
      <c r="H37" s="30">
        <v>71.400000000000006</v>
      </c>
      <c r="I37" s="28">
        <v>240</v>
      </c>
      <c r="J37" s="28">
        <v>10</v>
      </c>
      <c r="K37" s="28">
        <v>121</v>
      </c>
      <c r="L37" s="28">
        <v>75</v>
      </c>
      <c r="M37" s="30">
        <v>39.6</v>
      </c>
      <c r="N37" s="31">
        <v>43852</v>
      </c>
      <c r="O37" s="28">
        <v>1.53</v>
      </c>
      <c r="P37" s="28">
        <v>0.63</v>
      </c>
      <c r="Q37" s="28">
        <v>0.79</v>
      </c>
      <c r="R37" s="28">
        <v>0.42</v>
      </c>
      <c r="S37" s="28">
        <v>8.1000000000000003E-2</v>
      </c>
      <c r="T37" s="28">
        <v>0.06</v>
      </c>
      <c r="U37" s="6"/>
      <c r="V37" s="27">
        <f t="shared" ref="V37:V39" si="17">E37/G37</f>
        <v>1.1814516129032258</v>
      </c>
      <c r="W37" s="27">
        <f t="shared" ref="W37:W39" si="18">E37/H37</f>
        <v>4.1036414565826327</v>
      </c>
      <c r="X37" s="27">
        <f t="shared" ref="X37:X39" si="19">E37/(D37+I37)</f>
        <v>1.1603960396039603</v>
      </c>
      <c r="Y37" s="27">
        <f t="shared" ref="Y37:Y39" si="20">G37/H37</f>
        <v>3.4733893557422966</v>
      </c>
    </row>
    <row r="38" spans="1:25" ht="45" x14ac:dyDescent="0.25">
      <c r="A38" s="54" t="s">
        <v>62</v>
      </c>
      <c r="B38" s="91" t="s">
        <v>46</v>
      </c>
      <c r="C38" s="77" t="s">
        <v>41</v>
      </c>
      <c r="D38" s="81">
        <v>4.9000000000000004</v>
      </c>
      <c r="E38" s="81">
        <v>3.04</v>
      </c>
      <c r="F38" s="81"/>
      <c r="G38" s="81">
        <v>2.2999999999999998</v>
      </c>
      <c r="H38" s="81">
        <v>0.64</v>
      </c>
      <c r="I38" s="81"/>
      <c r="J38" s="81"/>
      <c r="K38" s="81">
        <v>0.59</v>
      </c>
      <c r="L38" s="81"/>
      <c r="M38" s="81">
        <v>0.78</v>
      </c>
      <c r="N38" s="54" t="s">
        <v>62</v>
      </c>
      <c r="O38" s="80">
        <v>119</v>
      </c>
      <c r="P38" s="80">
        <v>69</v>
      </c>
      <c r="Q38" s="80">
        <v>43</v>
      </c>
      <c r="R38" s="80">
        <v>33.5</v>
      </c>
      <c r="S38" s="80">
        <v>9.8000000000000007</v>
      </c>
      <c r="T38" s="80">
        <v>4.95</v>
      </c>
      <c r="V38" s="61">
        <f t="shared" si="17"/>
        <v>1.3217391304347827</v>
      </c>
      <c r="W38" s="61">
        <f t="shared" si="18"/>
        <v>4.75</v>
      </c>
      <c r="X38" s="61">
        <f t="shared" si="19"/>
        <v>0.62040816326530612</v>
      </c>
      <c r="Y38" s="61">
        <f t="shared" si="20"/>
        <v>3.5937499999999996</v>
      </c>
    </row>
    <row r="39" spans="1:25" x14ac:dyDescent="0.25">
      <c r="A39" s="31">
        <v>43859</v>
      </c>
      <c r="B39" s="97">
        <v>7.32</v>
      </c>
      <c r="C39" s="28">
        <v>2.25</v>
      </c>
      <c r="D39" s="27">
        <v>0</v>
      </c>
      <c r="E39" s="111">
        <v>208</v>
      </c>
      <c r="F39" s="28">
        <v>66</v>
      </c>
      <c r="G39" s="28">
        <v>252</v>
      </c>
      <c r="H39" s="30">
        <v>73</v>
      </c>
      <c r="I39" s="111">
        <v>68</v>
      </c>
      <c r="J39" s="28">
        <v>9</v>
      </c>
      <c r="K39" s="32">
        <v>264.7</v>
      </c>
      <c r="L39" s="28">
        <v>176</v>
      </c>
      <c r="M39" s="111">
        <v>8.6</v>
      </c>
      <c r="N39" s="31">
        <v>43859</v>
      </c>
      <c r="O39" s="27">
        <v>4</v>
      </c>
      <c r="P39" s="27">
        <v>1.04</v>
      </c>
      <c r="Q39" s="27">
        <v>1.01</v>
      </c>
      <c r="R39" s="27">
        <v>0.6</v>
      </c>
      <c r="S39" s="26">
        <v>1.2E-2</v>
      </c>
      <c r="T39" s="27">
        <v>0.08</v>
      </c>
      <c r="U39" s="6"/>
      <c r="V39" s="27">
        <f t="shared" si="17"/>
        <v>0.82539682539682535</v>
      </c>
      <c r="W39" s="27">
        <f t="shared" si="18"/>
        <v>2.8493150684931505</v>
      </c>
      <c r="X39" s="27">
        <f t="shared" si="19"/>
        <v>3.0588235294117645</v>
      </c>
      <c r="Y39" s="27">
        <f t="shared" si="20"/>
        <v>3.452054794520548</v>
      </c>
    </row>
    <row r="40" spans="1:25" ht="45" x14ac:dyDescent="0.25">
      <c r="A40" s="54" t="s">
        <v>63</v>
      </c>
      <c r="B40" s="91" t="s">
        <v>46</v>
      </c>
      <c r="C40" s="55" t="s">
        <v>41</v>
      </c>
      <c r="D40" s="80">
        <v>4.45</v>
      </c>
      <c r="E40" s="80">
        <v>3.51</v>
      </c>
      <c r="F40" s="80"/>
      <c r="G40" s="80">
        <v>2.85</v>
      </c>
      <c r="H40" s="80">
        <v>0.54</v>
      </c>
      <c r="I40" s="80"/>
      <c r="J40" s="80"/>
      <c r="K40" s="80">
        <v>0.44</v>
      </c>
      <c r="L40" s="80"/>
      <c r="M40" s="80">
        <v>0.69</v>
      </c>
      <c r="N40" s="54" t="s">
        <v>63</v>
      </c>
      <c r="O40" s="80">
        <v>83</v>
      </c>
      <c r="P40" s="80">
        <v>87</v>
      </c>
      <c r="Q40" s="80">
        <v>81</v>
      </c>
      <c r="R40" s="80">
        <v>27.5</v>
      </c>
      <c r="S40" s="80">
        <v>12.4</v>
      </c>
      <c r="T40" s="80">
        <v>5.94</v>
      </c>
      <c r="V40" s="61">
        <f t="shared" ref="V40:V41" si="21">E40/G40</f>
        <v>1.2315789473684209</v>
      </c>
      <c r="W40" s="61">
        <f t="shared" ref="W40:W41" si="22">E40/H40</f>
        <v>6.4999999999999991</v>
      </c>
      <c r="X40" s="61">
        <f t="shared" ref="X40:X41" si="23">E40/(D40+I40)</f>
        <v>0.78876404494382013</v>
      </c>
      <c r="Y40" s="61">
        <f t="shared" ref="Y40:Y41" si="24">G40/H40</f>
        <v>5.2777777777777777</v>
      </c>
    </row>
    <row r="41" spans="1:25" ht="45" x14ac:dyDescent="0.25">
      <c r="A41" s="54" t="s">
        <v>63</v>
      </c>
      <c r="B41" s="78" t="s">
        <v>47</v>
      </c>
      <c r="C41" s="55" t="s">
        <v>41</v>
      </c>
      <c r="D41" s="80">
        <v>5.03</v>
      </c>
      <c r="E41" s="80">
        <v>2.83</v>
      </c>
      <c r="F41" s="80"/>
      <c r="G41" s="80">
        <v>5.29</v>
      </c>
      <c r="H41" s="80">
        <v>1.08</v>
      </c>
      <c r="I41" s="80"/>
      <c r="J41" s="80"/>
      <c r="K41" s="80">
        <v>0.73</v>
      </c>
      <c r="L41" s="80"/>
      <c r="M41" s="80">
        <v>0.95</v>
      </c>
      <c r="N41" s="54" t="s">
        <v>63</v>
      </c>
      <c r="O41" s="80">
        <v>112</v>
      </c>
      <c r="P41" s="80">
        <v>135</v>
      </c>
      <c r="Q41" s="80">
        <v>100</v>
      </c>
      <c r="R41" s="80">
        <v>53</v>
      </c>
      <c r="S41" s="80">
        <v>13.1</v>
      </c>
      <c r="T41" s="80">
        <v>11</v>
      </c>
      <c r="V41" s="61">
        <f t="shared" si="21"/>
        <v>0.53497164461247637</v>
      </c>
      <c r="W41" s="61">
        <f t="shared" si="22"/>
        <v>2.6203703703703702</v>
      </c>
      <c r="X41" s="61">
        <f t="shared" si="23"/>
        <v>0.562624254473161</v>
      </c>
      <c r="Y41" s="61">
        <f t="shared" si="24"/>
        <v>4.8981481481481479</v>
      </c>
    </row>
    <row r="42" spans="1:25" x14ac:dyDescent="0.25">
      <c r="A42" s="116">
        <v>43872</v>
      </c>
      <c r="B42" s="108">
        <v>5.29</v>
      </c>
      <c r="C42" s="109">
        <v>3.26</v>
      </c>
      <c r="D42" s="108">
        <v>27.6</v>
      </c>
      <c r="E42" s="108">
        <v>463</v>
      </c>
      <c r="F42" s="108">
        <v>28</v>
      </c>
      <c r="G42" s="108">
        <v>250</v>
      </c>
      <c r="H42" s="108">
        <v>68.2</v>
      </c>
      <c r="I42" s="108">
        <v>282</v>
      </c>
      <c r="J42" s="108">
        <v>24</v>
      </c>
      <c r="K42" s="108">
        <v>165</v>
      </c>
      <c r="L42" s="117">
        <v>14.9</v>
      </c>
      <c r="M42" s="108">
        <v>50.5</v>
      </c>
      <c r="N42" s="116">
        <v>43872</v>
      </c>
      <c r="O42" s="108">
        <v>1.82</v>
      </c>
      <c r="P42" s="108">
        <v>0.97</v>
      </c>
      <c r="Q42" s="108">
        <v>0.76</v>
      </c>
      <c r="R42" s="108">
        <v>0.36</v>
      </c>
      <c r="S42" s="108">
        <v>7.0000000000000007E-2</v>
      </c>
      <c r="T42" s="108">
        <v>0.05</v>
      </c>
      <c r="V42" s="118">
        <f>E42/G42</f>
        <v>1.8520000000000001</v>
      </c>
      <c r="W42" s="118">
        <f>E42/H42</f>
        <v>6.7888563049853365</v>
      </c>
      <c r="X42" s="118">
        <f>E42/(D42+I42)</f>
        <v>1.4954780361757105</v>
      </c>
      <c r="Y42" s="118">
        <f>G42/H42</f>
        <v>3.6656891495601172</v>
      </c>
    </row>
    <row r="43" spans="1:25" x14ac:dyDescent="0.25">
      <c r="A43" s="31">
        <v>43874</v>
      </c>
      <c r="B43" s="111">
        <v>7.26</v>
      </c>
      <c r="C43" s="28">
        <v>2.89</v>
      </c>
      <c r="D43" s="27">
        <v>0</v>
      </c>
      <c r="E43" s="111">
        <v>172</v>
      </c>
      <c r="F43" s="28">
        <v>60</v>
      </c>
      <c r="G43" s="28">
        <v>376</v>
      </c>
      <c r="H43" s="28">
        <v>111</v>
      </c>
      <c r="I43" s="28">
        <v>184</v>
      </c>
      <c r="J43" s="28">
        <v>25</v>
      </c>
      <c r="K43" s="28">
        <v>293</v>
      </c>
      <c r="L43" s="28">
        <v>138</v>
      </c>
      <c r="M43" s="111">
        <v>0</v>
      </c>
      <c r="N43" s="31">
        <v>43874</v>
      </c>
      <c r="O43" s="27">
        <v>3.56</v>
      </c>
      <c r="P43" s="27">
        <v>0.74</v>
      </c>
      <c r="Q43" s="27">
        <v>0.9</v>
      </c>
      <c r="R43" s="27">
        <v>0.62</v>
      </c>
      <c r="S43" s="26">
        <v>0.23899999999999999</v>
      </c>
      <c r="T43" s="27">
        <v>0.08</v>
      </c>
      <c r="U43" s="6"/>
      <c r="V43" s="27">
        <f t="shared" ref="V43:V51" si="25">E43/G43</f>
        <v>0.45744680851063829</v>
      </c>
      <c r="W43" s="27">
        <f t="shared" ref="W43:W51" si="26">E43/H43</f>
        <v>1.5495495495495495</v>
      </c>
      <c r="X43" s="27">
        <f t="shared" ref="X43:X51" si="27">E43/(D43+I43)</f>
        <v>0.93478260869565222</v>
      </c>
      <c r="Y43" s="27">
        <f t="shared" ref="Y43:Y51" si="28">G43/H43</f>
        <v>3.3873873873873874</v>
      </c>
    </row>
    <row r="44" spans="1:25" x14ac:dyDescent="0.25">
      <c r="A44" s="31">
        <v>43881</v>
      </c>
      <c r="B44" s="28">
        <v>7.06</v>
      </c>
      <c r="C44" s="28">
        <v>3.36</v>
      </c>
      <c r="D44" s="27">
        <v>0</v>
      </c>
      <c r="E44" s="28">
        <v>205</v>
      </c>
      <c r="F44" s="32">
        <v>63.5</v>
      </c>
      <c r="G44" s="111">
        <v>435</v>
      </c>
      <c r="H44" s="32">
        <v>128</v>
      </c>
      <c r="I44" s="28">
        <v>264</v>
      </c>
      <c r="J44" s="28">
        <v>32</v>
      </c>
      <c r="K44" s="28">
        <v>297</v>
      </c>
      <c r="L44" s="28">
        <v>74</v>
      </c>
      <c r="M44" s="119">
        <v>0</v>
      </c>
      <c r="N44" s="31">
        <v>43881</v>
      </c>
      <c r="O44" s="28">
        <v>4.01</v>
      </c>
      <c r="P44" s="28">
        <v>0.88</v>
      </c>
      <c r="Q44" s="27">
        <v>1</v>
      </c>
      <c r="R44" s="28">
        <v>0.65</v>
      </c>
      <c r="S44" s="28">
        <v>4.9000000000000002E-2</v>
      </c>
      <c r="T44" s="28">
        <v>7.0000000000000007E-2</v>
      </c>
      <c r="U44" s="6"/>
      <c r="V44" s="27">
        <f t="shared" si="25"/>
        <v>0.47126436781609193</v>
      </c>
      <c r="W44" s="27">
        <f t="shared" si="26"/>
        <v>1.6015625</v>
      </c>
      <c r="X44" s="27">
        <f t="shared" si="27"/>
        <v>0.77651515151515149</v>
      </c>
      <c r="Y44" s="27">
        <f t="shared" si="28"/>
        <v>3.3984375</v>
      </c>
    </row>
    <row r="45" spans="1:25" ht="45" x14ac:dyDescent="0.25">
      <c r="A45" s="54" t="s">
        <v>65</v>
      </c>
      <c r="B45" s="91" t="s">
        <v>46</v>
      </c>
      <c r="C45" s="55" t="s">
        <v>41</v>
      </c>
      <c r="D45" s="81">
        <v>4.45</v>
      </c>
      <c r="E45" s="81">
        <v>3.68</v>
      </c>
      <c r="F45" s="81"/>
      <c r="G45" s="81">
        <v>1.85</v>
      </c>
      <c r="H45" s="81">
        <v>0.56000000000000005</v>
      </c>
      <c r="I45" s="81"/>
      <c r="J45" s="81"/>
      <c r="K45" s="81">
        <v>0.55000000000000004</v>
      </c>
      <c r="L45" s="81"/>
      <c r="M45" s="81">
        <v>0.56999999999999995</v>
      </c>
      <c r="N45" s="54" t="s">
        <v>65</v>
      </c>
      <c r="O45" s="80">
        <v>99</v>
      </c>
      <c r="P45" s="80">
        <v>90</v>
      </c>
      <c r="Q45" s="80">
        <v>55</v>
      </c>
      <c r="R45" s="80">
        <v>26.5</v>
      </c>
      <c r="S45" s="80">
        <v>12.1</v>
      </c>
      <c r="T45" s="80">
        <v>4.59</v>
      </c>
      <c r="V45" s="61">
        <f t="shared" si="25"/>
        <v>1.9891891891891891</v>
      </c>
      <c r="W45" s="61">
        <f t="shared" si="26"/>
        <v>6.5714285714285712</v>
      </c>
      <c r="X45" s="61">
        <f t="shared" si="27"/>
        <v>0.82696629213483142</v>
      </c>
      <c r="Y45" s="61">
        <f t="shared" si="28"/>
        <v>3.3035714285714284</v>
      </c>
    </row>
    <row r="46" spans="1:25" ht="45" x14ac:dyDescent="0.25">
      <c r="A46" s="54" t="s">
        <v>65</v>
      </c>
      <c r="B46" s="78" t="s">
        <v>47</v>
      </c>
      <c r="C46" s="55" t="s">
        <v>41</v>
      </c>
      <c r="D46" s="81">
        <v>5.38</v>
      </c>
      <c r="E46" s="81">
        <v>3.83</v>
      </c>
      <c r="F46" s="81"/>
      <c r="G46" s="81">
        <v>4.38</v>
      </c>
      <c r="H46" s="81">
        <v>0.96</v>
      </c>
      <c r="I46" s="81"/>
      <c r="J46" s="81"/>
      <c r="K46" s="81">
        <v>0.62</v>
      </c>
      <c r="L46" s="81"/>
      <c r="M46" s="81">
        <v>0.73</v>
      </c>
      <c r="N46" s="54" t="s">
        <v>65</v>
      </c>
      <c r="O46" s="80">
        <v>122</v>
      </c>
      <c r="P46" s="80">
        <v>164</v>
      </c>
      <c r="Q46" s="80">
        <v>71</v>
      </c>
      <c r="R46" s="80">
        <v>45</v>
      </c>
      <c r="S46" s="80">
        <v>16.399999999999999</v>
      </c>
      <c r="T46" s="80">
        <v>6.15</v>
      </c>
      <c r="V46" s="61">
        <f t="shared" si="25"/>
        <v>0.87442922374429233</v>
      </c>
      <c r="W46" s="61">
        <f t="shared" si="26"/>
        <v>3.9895833333333335</v>
      </c>
      <c r="X46" s="61">
        <f t="shared" si="27"/>
        <v>0.71189591078066916</v>
      </c>
      <c r="Y46" s="61">
        <f t="shared" si="28"/>
        <v>4.5625</v>
      </c>
    </row>
    <row r="47" spans="1:25" x14ac:dyDescent="0.25">
      <c r="A47" s="31">
        <v>43894</v>
      </c>
      <c r="B47" s="28">
        <v>6.95</v>
      </c>
      <c r="C47" s="28">
        <v>3.32</v>
      </c>
      <c r="D47" s="27">
        <v>0</v>
      </c>
      <c r="E47" s="28">
        <v>243</v>
      </c>
      <c r="F47" s="28">
        <v>64</v>
      </c>
      <c r="G47" s="28">
        <v>420</v>
      </c>
      <c r="H47" s="28">
        <v>128</v>
      </c>
      <c r="I47" s="28">
        <v>232</v>
      </c>
      <c r="J47" s="28">
        <v>30</v>
      </c>
      <c r="K47" s="28">
        <v>334</v>
      </c>
      <c r="L47" s="28">
        <v>92</v>
      </c>
      <c r="M47" s="128">
        <v>0</v>
      </c>
      <c r="N47" s="31">
        <v>43894</v>
      </c>
      <c r="O47" s="27">
        <v>3.52</v>
      </c>
      <c r="P47" s="27">
        <v>1</v>
      </c>
      <c r="Q47" s="27">
        <v>1.04</v>
      </c>
      <c r="R47" s="27">
        <v>0.66</v>
      </c>
      <c r="S47" s="26">
        <v>1.7999999999999999E-2</v>
      </c>
      <c r="T47" s="27">
        <v>7.0000000000000007E-2</v>
      </c>
      <c r="U47" s="6"/>
      <c r="V47" s="27">
        <f t="shared" si="25"/>
        <v>0.57857142857142863</v>
      </c>
      <c r="W47" s="27">
        <f t="shared" si="26"/>
        <v>1.8984375</v>
      </c>
      <c r="X47" s="27">
        <f t="shared" si="27"/>
        <v>1.0474137931034482</v>
      </c>
      <c r="Y47" s="27">
        <f t="shared" si="28"/>
        <v>3.28125</v>
      </c>
    </row>
    <row r="48" spans="1:25" ht="45" x14ac:dyDescent="0.25">
      <c r="A48" s="54" t="s">
        <v>88</v>
      </c>
      <c r="B48" s="91" t="s">
        <v>46</v>
      </c>
      <c r="C48" s="55" t="s">
        <v>41</v>
      </c>
      <c r="D48" s="81">
        <v>4.7</v>
      </c>
      <c r="E48" s="81">
        <v>4.45</v>
      </c>
      <c r="F48" s="81"/>
      <c r="G48" s="81">
        <v>1.7</v>
      </c>
      <c r="H48" s="81">
        <v>0.5</v>
      </c>
      <c r="I48" s="81"/>
      <c r="J48" s="81"/>
      <c r="K48" s="81">
        <v>0.45</v>
      </c>
      <c r="L48" s="81"/>
      <c r="M48" s="81">
        <v>0.61</v>
      </c>
      <c r="N48" s="54" t="s">
        <v>88</v>
      </c>
      <c r="O48" s="80">
        <v>70</v>
      </c>
      <c r="P48" s="80">
        <v>86</v>
      </c>
      <c r="Q48" s="80">
        <v>57</v>
      </c>
      <c r="R48" s="80">
        <v>30.5</v>
      </c>
      <c r="S48" s="80">
        <v>7.9</v>
      </c>
      <c r="T48" s="80">
        <v>9</v>
      </c>
      <c r="V48" s="61">
        <f t="shared" si="25"/>
        <v>2.6176470588235294</v>
      </c>
      <c r="W48" s="61">
        <f t="shared" si="26"/>
        <v>8.9</v>
      </c>
      <c r="X48" s="61">
        <f t="shared" si="27"/>
        <v>0.94680851063829785</v>
      </c>
      <c r="Y48" s="61">
        <f t="shared" si="28"/>
        <v>3.4</v>
      </c>
    </row>
    <row r="49" spans="1:25" ht="45" x14ac:dyDescent="0.25">
      <c r="A49" s="54" t="s">
        <v>88</v>
      </c>
      <c r="B49" s="78" t="s">
        <v>47</v>
      </c>
      <c r="C49" s="55" t="s">
        <v>41</v>
      </c>
      <c r="D49" s="81">
        <v>4.88</v>
      </c>
      <c r="E49" s="81">
        <v>4.84</v>
      </c>
      <c r="F49" s="81"/>
      <c r="G49" s="81">
        <v>4.24</v>
      </c>
      <c r="H49" s="81">
        <v>0.91</v>
      </c>
      <c r="I49" s="81"/>
      <c r="J49" s="81"/>
      <c r="K49" s="81">
        <v>0.56999999999999995</v>
      </c>
      <c r="L49" s="81"/>
      <c r="M49" s="81">
        <v>0.72</v>
      </c>
      <c r="N49" s="54" t="s">
        <v>88</v>
      </c>
      <c r="O49" s="80">
        <v>97</v>
      </c>
      <c r="P49" s="80">
        <v>185</v>
      </c>
      <c r="Q49" s="80">
        <v>113</v>
      </c>
      <c r="R49" s="80">
        <v>49</v>
      </c>
      <c r="S49" s="80">
        <v>10.5</v>
      </c>
      <c r="T49" s="80">
        <v>15.8</v>
      </c>
      <c r="V49" s="61">
        <f t="shared" si="25"/>
        <v>1.141509433962264</v>
      </c>
      <c r="W49" s="61">
        <f t="shared" si="26"/>
        <v>5.3186813186813184</v>
      </c>
      <c r="X49" s="61">
        <f t="shared" si="27"/>
        <v>0.99180327868852458</v>
      </c>
      <c r="Y49" s="61">
        <f t="shared" si="28"/>
        <v>4.6593406593406597</v>
      </c>
    </row>
    <row r="50" spans="1:25" ht="45" x14ac:dyDescent="0.25">
      <c r="A50" s="54" t="s">
        <v>89</v>
      </c>
      <c r="B50" s="91" t="s">
        <v>46</v>
      </c>
      <c r="C50" s="55" t="s">
        <v>41</v>
      </c>
      <c r="D50" s="81">
        <v>3.8</v>
      </c>
      <c r="E50" s="81">
        <v>3.31</v>
      </c>
      <c r="F50" s="81"/>
      <c r="G50" s="81">
        <v>1.21</v>
      </c>
      <c r="H50" s="81">
        <v>0.38</v>
      </c>
      <c r="I50" s="81"/>
      <c r="J50" s="81"/>
      <c r="K50" s="81">
        <v>0.4</v>
      </c>
      <c r="L50" s="81"/>
      <c r="M50" s="80">
        <v>0.55000000000000004</v>
      </c>
      <c r="N50" s="54" t="s">
        <v>89</v>
      </c>
      <c r="O50" s="80">
        <v>67.400000000000006</v>
      </c>
      <c r="P50" s="80">
        <v>80</v>
      </c>
      <c r="Q50" s="80">
        <v>36</v>
      </c>
      <c r="R50" s="80">
        <v>25</v>
      </c>
      <c r="S50" s="82">
        <v>8</v>
      </c>
      <c r="T50" s="80">
        <v>4.2</v>
      </c>
      <c r="V50" s="106">
        <f t="shared" si="25"/>
        <v>2.7355371900826446</v>
      </c>
      <c r="W50" s="106">
        <f t="shared" si="26"/>
        <v>8.7105263157894743</v>
      </c>
      <c r="X50" s="106">
        <f t="shared" si="27"/>
        <v>0.87105263157894741</v>
      </c>
      <c r="Y50" s="106">
        <f t="shared" si="28"/>
        <v>3.1842105263157894</v>
      </c>
    </row>
    <row r="51" spans="1:25" ht="45" x14ac:dyDescent="0.25">
      <c r="A51" s="54" t="s">
        <v>89</v>
      </c>
      <c r="B51" s="78" t="s">
        <v>47</v>
      </c>
      <c r="C51" s="55" t="s">
        <v>41</v>
      </c>
      <c r="D51" s="81">
        <v>5</v>
      </c>
      <c r="E51" s="81">
        <v>4.12</v>
      </c>
      <c r="F51" s="81"/>
      <c r="G51" s="81">
        <v>3.64</v>
      </c>
      <c r="H51" s="81">
        <v>0.79</v>
      </c>
      <c r="I51" s="81"/>
      <c r="J51" s="81"/>
      <c r="K51" s="81">
        <v>0.8</v>
      </c>
      <c r="L51" s="81"/>
      <c r="M51" s="80">
        <v>0.67</v>
      </c>
      <c r="N51" s="54" t="s">
        <v>89</v>
      </c>
      <c r="O51" s="80">
        <v>112</v>
      </c>
      <c r="P51" s="80">
        <v>178</v>
      </c>
      <c r="Q51" s="80">
        <v>86</v>
      </c>
      <c r="R51" s="80">
        <v>60</v>
      </c>
      <c r="S51" s="80">
        <v>12.4</v>
      </c>
      <c r="T51" s="80">
        <v>7.8</v>
      </c>
      <c r="V51" s="106">
        <f t="shared" si="25"/>
        <v>1.1318681318681318</v>
      </c>
      <c r="W51" s="106">
        <f t="shared" si="26"/>
        <v>5.2151898734177218</v>
      </c>
      <c r="X51" s="106">
        <f t="shared" si="27"/>
        <v>0.82400000000000007</v>
      </c>
      <c r="Y51" s="106">
        <f t="shared" si="28"/>
        <v>4.6075949367088604</v>
      </c>
    </row>
    <row r="52" spans="1:25" x14ac:dyDescent="0.25">
      <c r="A52" s="31">
        <v>43915</v>
      </c>
      <c r="B52" s="28">
        <v>7.14</v>
      </c>
      <c r="C52" s="28">
        <v>2.94</v>
      </c>
      <c r="D52" s="27">
        <v>0</v>
      </c>
      <c r="E52" s="28">
        <v>175</v>
      </c>
      <c r="F52" s="28">
        <v>66</v>
      </c>
      <c r="G52" s="28">
        <v>380</v>
      </c>
      <c r="H52" s="32">
        <v>135</v>
      </c>
      <c r="I52" s="28">
        <v>224</v>
      </c>
      <c r="J52" s="28">
        <v>28</v>
      </c>
      <c r="K52" s="28">
        <v>265</v>
      </c>
      <c r="L52" s="28">
        <v>92</v>
      </c>
      <c r="M52" s="27">
        <v>0</v>
      </c>
      <c r="N52" s="31">
        <v>43915</v>
      </c>
      <c r="O52" s="28">
        <v>3.95</v>
      </c>
      <c r="P52" s="28">
        <v>0.73</v>
      </c>
      <c r="Q52" s="28">
        <v>1.31</v>
      </c>
      <c r="R52" s="28"/>
      <c r="S52" s="28"/>
      <c r="T52" s="28"/>
      <c r="U52" s="6"/>
      <c r="V52" s="27">
        <f>E52/G52</f>
        <v>0.46052631578947367</v>
      </c>
      <c r="W52" s="27">
        <f>E52/H52</f>
        <v>1.2962962962962963</v>
      </c>
      <c r="X52" s="27">
        <f>E52/(D52+I52)</f>
        <v>0.78125</v>
      </c>
      <c r="Y52" s="27">
        <f>G52/H52</f>
        <v>2.8148148148148149</v>
      </c>
    </row>
    <row r="53" spans="1:25" ht="45" x14ac:dyDescent="0.25">
      <c r="A53" s="54" t="s">
        <v>90</v>
      </c>
      <c r="B53" s="91" t="s">
        <v>46</v>
      </c>
      <c r="C53" s="55" t="s">
        <v>41</v>
      </c>
      <c r="D53" s="81">
        <v>4.2</v>
      </c>
      <c r="E53" s="81">
        <v>4.3499999999999996</v>
      </c>
      <c r="F53" s="81"/>
      <c r="G53" s="81">
        <v>1.5</v>
      </c>
      <c r="H53" s="81">
        <v>0.42</v>
      </c>
      <c r="I53" s="81"/>
      <c r="J53" s="81"/>
      <c r="K53" s="81">
        <v>0.38</v>
      </c>
      <c r="L53" s="81"/>
      <c r="M53" s="81">
        <v>0.52</v>
      </c>
      <c r="N53" s="54" t="s">
        <v>90</v>
      </c>
      <c r="O53" s="80">
        <v>139</v>
      </c>
      <c r="P53" s="80">
        <v>78</v>
      </c>
      <c r="Q53" s="80">
        <v>36</v>
      </c>
      <c r="R53" s="80">
        <v>25</v>
      </c>
      <c r="S53" s="80">
        <v>8</v>
      </c>
      <c r="T53" s="80">
        <v>4</v>
      </c>
      <c r="V53" s="61">
        <f t="shared" ref="V53:V64" si="29">E53/G53</f>
        <v>2.9</v>
      </c>
      <c r="W53" s="61">
        <f t="shared" ref="W53:W64" si="30">E53/H53</f>
        <v>10.357142857142856</v>
      </c>
      <c r="X53" s="61">
        <f t="shared" ref="X53:X64" si="31">E53/(D53+I53)</f>
        <v>1.0357142857142856</v>
      </c>
      <c r="Y53" s="61">
        <f t="shared" ref="Y53:Y64" si="32">G53/H53</f>
        <v>3.5714285714285716</v>
      </c>
    </row>
    <row r="54" spans="1:25" ht="45" x14ac:dyDescent="0.25">
      <c r="A54" s="54" t="s">
        <v>90</v>
      </c>
      <c r="B54" s="78" t="s">
        <v>47</v>
      </c>
      <c r="C54" s="55" t="s">
        <v>41</v>
      </c>
      <c r="D54" s="81">
        <v>5.3</v>
      </c>
      <c r="E54" s="81">
        <v>4.54</v>
      </c>
      <c r="F54" s="81"/>
      <c r="G54" s="81">
        <v>4.8</v>
      </c>
      <c r="H54" s="81">
        <v>0.88</v>
      </c>
      <c r="I54" s="81"/>
      <c r="J54" s="81"/>
      <c r="K54" s="81">
        <v>0.57999999999999996</v>
      </c>
      <c r="L54" s="81"/>
      <c r="M54" s="81">
        <v>0.55000000000000004</v>
      </c>
      <c r="N54" s="54" t="s">
        <v>90</v>
      </c>
      <c r="O54" s="80">
        <v>324</v>
      </c>
      <c r="P54" s="80">
        <v>184</v>
      </c>
      <c r="Q54" s="80">
        <v>88</v>
      </c>
      <c r="R54" s="80">
        <v>56</v>
      </c>
      <c r="S54" s="80">
        <v>11.4</v>
      </c>
      <c r="T54" s="80">
        <v>7.2</v>
      </c>
      <c r="V54" s="61">
        <f t="shared" si="29"/>
        <v>0.94583333333333341</v>
      </c>
      <c r="W54" s="61">
        <f t="shared" si="30"/>
        <v>5.1590909090909092</v>
      </c>
      <c r="X54" s="61">
        <f t="shared" si="31"/>
        <v>0.85660377358490569</v>
      </c>
      <c r="Y54" s="61">
        <f t="shared" si="32"/>
        <v>5.4545454545454541</v>
      </c>
    </row>
    <row r="55" spans="1:25" x14ac:dyDescent="0.25">
      <c r="A55" s="31">
        <v>43936</v>
      </c>
      <c r="B55" s="28">
        <v>7.04</v>
      </c>
      <c r="C55" s="28">
        <v>2.79</v>
      </c>
      <c r="D55" s="27">
        <v>0</v>
      </c>
      <c r="E55" s="28">
        <v>113</v>
      </c>
      <c r="F55" s="28">
        <v>58</v>
      </c>
      <c r="G55" s="28">
        <v>376</v>
      </c>
      <c r="H55" s="28">
        <v>119</v>
      </c>
      <c r="I55" s="28">
        <v>226</v>
      </c>
      <c r="J55" s="28">
        <v>28</v>
      </c>
      <c r="K55" s="28">
        <v>228</v>
      </c>
      <c r="L55" s="28">
        <v>76</v>
      </c>
      <c r="M55" s="27">
        <v>0</v>
      </c>
      <c r="N55" s="31">
        <v>43936</v>
      </c>
      <c r="O55" s="27">
        <v>2.61</v>
      </c>
      <c r="P55" s="27">
        <v>0.78</v>
      </c>
      <c r="Q55" s="27">
        <v>0.65</v>
      </c>
      <c r="R55" s="27">
        <v>0.74</v>
      </c>
      <c r="S55" s="26">
        <v>3.2000000000000001E-2</v>
      </c>
      <c r="T55" s="27">
        <v>0.08</v>
      </c>
      <c r="U55" s="6"/>
      <c r="V55" s="27">
        <f t="shared" si="29"/>
        <v>0.30053191489361702</v>
      </c>
      <c r="W55" s="27">
        <f t="shared" si="30"/>
        <v>0.94957983193277307</v>
      </c>
      <c r="X55" s="27">
        <f t="shared" si="31"/>
        <v>0.5</v>
      </c>
      <c r="Y55" s="27">
        <f t="shared" si="32"/>
        <v>3.1596638655462184</v>
      </c>
    </row>
    <row r="56" spans="1:25" ht="45" x14ac:dyDescent="0.25">
      <c r="A56" s="54" t="s">
        <v>91</v>
      </c>
      <c r="B56" s="91" t="s">
        <v>46</v>
      </c>
      <c r="C56" s="55" t="s">
        <v>41</v>
      </c>
      <c r="D56" s="81">
        <v>3.7</v>
      </c>
      <c r="E56" s="81">
        <v>4</v>
      </c>
      <c r="F56" s="81"/>
      <c r="G56" s="81">
        <v>1.02</v>
      </c>
      <c r="H56" s="81">
        <v>0.34</v>
      </c>
      <c r="I56" s="81"/>
      <c r="J56" s="81"/>
      <c r="K56" s="81">
        <v>0.28000000000000003</v>
      </c>
      <c r="L56" s="81"/>
      <c r="M56" s="81">
        <v>0.55000000000000004</v>
      </c>
      <c r="N56" s="54" t="s">
        <v>91</v>
      </c>
      <c r="O56" s="80">
        <v>92</v>
      </c>
      <c r="P56" s="80">
        <v>62</v>
      </c>
      <c r="Q56" s="80">
        <v>34</v>
      </c>
      <c r="R56" s="80">
        <v>25</v>
      </c>
      <c r="S56" s="80">
        <v>8</v>
      </c>
      <c r="T56" s="80">
        <v>2.4</v>
      </c>
      <c r="V56" s="61">
        <f t="shared" si="29"/>
        <v>3.9215686274509802</v>
      </c>
      <c r="W56" s="61">
        <f t="shared" si="30"/>
        <v>11.76470588235294</v>
      </c>
      <c r="X56" s="61">
        <f t="shared" si="31"/>
        <v>1.0810810810810809</v>
      </c>
      <c r="Y56" s="61">
        <f t="shared" si="32"/>
        <v>3</v>
      </c>
    </row>
    <row r="57" spans="1:25" ht="45" x14ac:dyDescent="0.25">
      <c r="A57" s="54" t="s">
        <v>91</v>
      </c>
      <c r="B57" s="78" t="s">
        <v>47</v>
      </c>
      <c r="C57" s="55" t="s">
        <v>41</v>
      </c>
      <c r="D57" s="81">
        <v>4.7</v>
      </c>
      <c r="E57" s="81">
        <v>5.44</v>
      </c>
      <c r="F57" s="81"/>
      <c r="G57" s="81">
        <v>3.64</v>
      </c>
      <c r="H57" s="81">
        <v>0.61</v>
      </c>
      <c r="I57" s="81"/>
      <c r="J57" s="81"/>
      <c r="K57" s="81">
        <v>0.5</v>
      </c>
      <c r="L57" s="81"/>
      <c r="M57" s="81">
        <v>0.6</v>
      </c>
      <c r="N57" s="54" t="s">
        <v>91</v>
      </c>
      <c r="O57" s="80">
        <v>284</v>
      </c>
      <c r="P57" s="80">
        <v>188</v>
      </c>
      <c r="Q57" s="80">
        <v>64</v>
      </c>
      <c r="R57" s="80">
        <v>58</v>
      </c>
      <c r="S57" s="80">
        <v>12.4</v>
      </c>
      <c r="T57" s="80">
        <v>5.4</v>
      </c>
      <c r="V57" s="61">
        <f t="shared" si="29"/>
        <v>1.4945054945054945</v>
      </c>
      <c r="W57" s="61">
        <f t="shared" si="30"/>
        <v>8.9180327868852469</v>
      </c>
      <c r="X57" s="61">
        <f t="shared" si="31"/>
        <v>1.1574468085106384</v>
      </c>
      <c r="Y57" s="61">
        <f t="shared" si="32"/>
        <v>5.9672131147540988</v>
      </c>
    </row>
    <row r="58" spans="1:25" x14ac:dyDescent="0.25">
      <c r="A58" s="31">
        <v>43950</v>
      </c>
      <c r="B58" s="28">
        <v>6.82</v>
      </c>
      <c r="C58" s="28">
        <v>2.97</v>
      </c>
      <c r="D58" s="27">
        <v>0</v>
      </c>
      <c r="E58" s="28">
        <v>146</v>
      </c>
      <c r="F58" s="28">
        <v>60</v>
      </c>
      <c r="G58" s="28">
        <v>364</v>
      </c>
      <c r="H58" s="32">
        <v>117</v>
      </c>
      <c r="I58" s="28">
        <v>266</v>
      </c>
      <c r="J58" s="28">
        <v>25</v>
      </c>
      <c r="K58" s="28">
        <v>202</v>
      </c>
      <c r="L58" s="28">
        <v>39</v>
      </c>
      <c r="M58" s="27">
        <v>0</v>
      </c>
      <c r="N58" s="31">
        <v>43950</v>
      </c>
      <c r="O58" s="28">
        <v>2.79</v>
      </c>
      <c r="P58" s="28">
        <v>0.91</v>
      </c>
      <c r="Q58" s="28" t="s">
        <v>93</v>
      </c>
      <c r="R58" s="28">
        <v>0.85</v>
      </c>
      <c r="S58" s="28">
        <v>2.5000000000000001E-2</v>
      </c>
      <c r="T58" s="28">
        <v>0.11</v>
      </c>
      <c r="U58" s="6"/>
      <c r="V58" s="27">
        <f t="shared" si="29"/>
        <v>0.40109890109890112</v>
      </c>
      <c r="W58" s="27">
        <f t="shared" si="30"/>
        <v>1.2478632478632479</v>
      </c>
      <c r="X58" s="27">
        <f t="shared" si="31"/>
        <v>0.54887218045112784</v>
      </c>
      <c r="Y58" s="27">
        <f t="shared" si="32"/>
        <v>3.1111111111111112</v>
      </c>
    </row>
    <row r="59" spans="1:25" ht="45" x14ac:dyDescent="0.25">
      <c r="A59" s="54" t="s">
        <v>94</v>
      </c>
      <c r="B59" s="91" t="s">
        <v>46</v>
      </c>
      <c r="C59" s="55" t="s">
        <v>41</v>
      </c>
      <c r="D59" s="81">
        <v>3.9</v>
      </c>
      <c r="E59" s="80">
        <v>4.29</v>
      </c>
      <c r="F59" s="80"/>
      <c r="G59" s="80">
        <v>1.25</v>
      </c>
      <c r="H59" s="80">
        <v>0.42</v>
      </c>
      <c r="I59" s="80"/>
      <c r="J59" s="80"/>
      <c r="K59" s="80">
        <v>0.38</v>
      </c>
      <c r="L59" s="80"/>
      <c r="M59" s="80">
        <v>0.64</v>
      </c>
      <c r="N59" s="54" t="s">
        <v>94</v>
      </c>
      <c r="O59" s="80">
        <v>157</v>
      </c>
      <c r="P59" s="80">
        <v>74</v>
      </c>
      <c r="Q59" s="80">
        <v>30</v>
      </c>
      <c r="R59" s="80">
        <v>30</v>
      </c>
      <c r="S59" s="80">
        <v>8.4</v>
      </c>
      <c r="T59" s="80">
        <v>1.8</v>
      </c>
      <c r="V59" s="61">
        <f t="shared" si="29"/>
        <v>3.4319999999999999</v>
      </c>
      <c r="W59" s="61">
        <f t="shared" si="30"/>
        <v>10.214285714285715</v>
      </c>
      <c r="X59" s="61">
        <f t="shared" si="31"/>
        <v>1.1000000000000001</v>
      </c>
      <c r="Y59" s="61">
        <f t="shared" si="32"/>
        <v>2.9761904761904763</v>
      </c>
    </row>
    <row r="60" spans="1:25" ht="45" x14ac:dyDescent="0.25">
      <c r="A60" s="54" t="s">
        <v>94</v>
      </c>
      <c r="B60" s="78" t="s">
        <v>47</v>
      </c>
      <c r="C60" s="55" t="s">
        <v>41</v>
      </c>
      <c r="D60" s="80">
        <v>5.16</v>
      </c>
      <c r="E60" s="80">
        <v>5.12</v>
      </c>
      <c r="F60" s="80"/>
      <c r="G60" s="80">
        <v>4.4800000000000004</v>
      </c>
      <c r="H60" s="80">
        <v>0.81</v>
      </c>
      <c r="I60" s="80"/>
      <c r="J60" s="80"/>
      <c r="K60" s="81">
        <v>0.7</v>
      </c>
      <c r="L60" s="80"/>
      <c r="M60" s="81">
        <v>0.6</v>
      </c>
      <c r="N60" s="54" t="s">
        <v>94</v>
      </c>
      <c r="O60" s="80">
        <v>178</v>
      </c>
      <c r="P60" s="80">
        <v>186</v>
      </c>
      <c r="Q60" s="80">
        <v>46</v>
      </c>
      <c r="R60" s="80">
        <v>60</v>
      </c>
      <c r="S60" s="80">
        <v>9.8000000000000007</v>
      </c>
      <c r="T60" s="80">
        <v>4.4000000000000004</v>
      </c>
      <c r="V60" s="61">
        <f t="shared" si="29"/>
        <v>1.1428571428571428</v>
      </c>
      <c r="W60" s="61">
        <f t="shared" si="30"/>
        <v>6.3209876543209873</v>
      </c>
      <c r="X60" s="61">
        <f t="shared" si="31"/>
        <v>0.99224806201550386</v>
      </c>
      <c r="Y60" s="61">
        <f t="shared" si="32"/>
        <v>5.5308641975308648</v>
      </c>
    </row>
    <row r="61" spans="1:25" ht="45" x14ac:dyDescent="0.25">
      <c r="A61" s="54" t="s">
        <v>95</v>
      </c>
      <c r="B61" s="91" t="s">
        <v>46</v>
      </c>
      <c r="C61" s="55" t="s">
        <v>41</v>
      </c>
      <c r="D61" s="81">
        <v>4.5999999999999996</v>
      </c>
      <c r="E61" s="81">
        <v>3.66</v>
      </c>
      <c r="F61" s="81"/>
      <c r="G61" s="81">
        <v>1.85</v>
      </c>
      <c r="H61" s="81">
        <v>0.59</v>
      </c>
      <c r="I61" s="81"/>
      <c r="J61" s="81"/>
      <c r="K61" s="81">
        <v>0.45</v>
      </c>
      <c r="L61" s="81"/>
      <c r="M61" s="81">
        <v>0.56000000000000005</v>
      </c>
      <c r="N61" s="54" t="s">
        <v>95</v>
      </c>
      <c r="O61" s="80">
        <v>189</v>
      </c>
      <c r="P61" s="80">
        <v>90</v>
      </c>
      <c r="Q61" s="80">
        <v>34</v>
      </c>
      <c r="R61" s="80">
        <v>32</v>
      </c>
      <c r="S61" s="80">
        <v>6.6</v>
      </c>
      <c r="T61" s="80">
        <v>2.6</v>
      </c>
      <c r="V61" s="61">
        <f t="shared" si="29"/>
        <v>1.9783783783783784</v>
      </c>
      <c r="W61" s="61">
        <f t="shared" si="30"/>
        <v>6.2033898305084749</v>
      </c>
      <c r="X61" s="61">
        <f t="shared" si="31"/>
        <v>0.79565217391304355</v>
      </c>
      <c r="Y61" s="61">
        <f t="shared" si="32"/>
        <v>3.1355932203389836</v>
      </c>
    </row>
    <row r="62" spans="1:25" ht="45" x14ac:dyDescent="0.25">
      <c r="A62" s="54" t="s">
        <v>95</v>
      </c>
      <c r="B62" s="78" t="s">
        <v>47</v>
      </c>
      <c r="C62" s="55" t="s">
        <v>41</v>
      </c>
      <c r="D62" s="81">
        <v>5.05</v>
      </c>
      <c r="E62" s="81">
        <v>4.76</v>
      </c>
      <c r="F62" s="81"/>
      <c r="G62" s="81">
        <v>4.42</v>
      </c>
      <c r="H62" s="81">
        <v>0.96</v>
      </c>
      <c r="I62" s="81"/>
      <c r="J62" s="81"/>
      <c r="K62" s="81">
        <v>0.65</v>
      </c>
      <c r="L62" s="81"/>
      <c r="M62" s="81">
        <v>0.59</v>
      </c>
      <c r="N62" s="54" t="s">
        <v>95</v>
      </c>
      <c r="O62" s="80">
        <v>328</v>
      </c>
      <c r="P62" s="80">
        <v>196</v>
      </c>
      <c r="Q62" s="80">
        <v>52</v>
      </c>
      <c r="R62" s="80">
        <v>62</v>
      </c>
      <c r="S62" s="80">
        <v>8.6</v>
      </c>
      <c r="T62" s="80">
        <v>6</v>
      </c>
      <c r="V62" s="61">
        <f t="shared" si="29"/>
        <v>1.0769230769230769</v>
      </c>
      <c r="W62" s="61">
        <f t="shared" si="30"/>
        <v>4.958333333333333</v>
      </c>
      <c r="X62" s="61">
        <f t="shared" si="31"/>
        <v>0.94257425742574252</v>
      </c>
      <c r="Y62" s="61">
        <f t="shared" si="32"/>
        <v>4.604166666666667</v>
      </c>
    </row>
    <row r="63" spans="1:25" ht="45" x14ac:dyDescent="0.25">
      <c r="A63" s="54" t="s">
        <v>96</v>
      </c>
      <c r="B63" s="91" t="s">
        <v>46</v>
      </c>
      <c r="C63" s="55" t="s">
        <v>41</v>
      </c>
      <c r="D63" s="80">
        <v>3.9</v>
      </c>
      <c r="E63" s="80">
        <v>3.84</v>
      </c>
      <c r="F63" s="80"/>
      <c r="G63" s="80">
        <v>0.91</v>
      </c>
      <c r="H63" s="80">
        <v>0.6</v>
      </c>
      <c r="I63" s="80"/>
      <c r="J63" s="80"/>
      <c r="K63" s="80">
        <v>0.35</v>
      </c>
      <c r="L63" s="80"/>
      <c r="M63" s="81">
        <v>0.5</v>
      </c>
      <c r="N63" s="54" t="s">
        <v>96</v>
      </c>
      <c r="O63" s="80">
        <v>166</v>
      </c>
      <c r="P63" s="80">
        <v>78</v>
      </c>
      <c r="Q63" s="80">
        <v>25</v>
      </c>
      <c r="R63" s="80">
        <v>27</v>
      </c>
      <c r="S63" s="80">
        <v>7.6</v>
      </c>
      <c r="T63" s="80">
        <v>2.6</v>
      </c>
      <c r="V63" s="61">
        <f t="shared" si="29"/>
        <v>4.2197802197802199</v>
      </c>
      <c r="W63" s="61">
        <f t="shared" si="30"/>
        <v>6.4</v>
      </c>
      <c r="X63" s="61">
        <f t="shared" si="31"/>
        <v>0.98461538461538456</v>
      </c>
      <c r="Y63" s="61">
        <f t="shared" si="32"/>
        <v>1.5166666666666668</v>
      </c>
    </row>
    <row r="64" spans="1:25" ht="45" x14ac:dyDescent="0.25">
      <c r="A64" s="54" t="s">
        <v>96</v>
      </c>
      <c r="B64" s="78" t="s">
        <v>47</v>
      </c>
      <c r="C64" s="55" t="s">
        <v>41</v>
      </c>
      <c r="D64" s="80">
        <v>4.8</v>
      </c>
      <c r="E64" s="80">
        <v>4.07</v>
      </c>
      <c r="F64" s="80"/>
      <c r="G64" s="80">
        <v>3.67</v>
      </c>
      <c r="H64" s="80">
        <v>0.77</v>
      </c>
      <c r="I64" s="80"/>
      <c r="J64" s="80"/>
      <c r="K64" s="80">
        <v>0.57999999999999996</v>
      </c>
      <c r="L64" s="80"/>
      <c r="M64" s="80">
        <v>0.48</v>
      </c>
      <c r="N64" s="54" t="s">
        <v>96</v>
      </c>
      <c r="O64" s="80">
        <v>394</v>
      </c>
      <c r="P64" s="80">
        <v>184</v>
      </c>
      <c r="Q64" s="80">
        <v>40</v>
      </c>
      <c r="R64" s="80">
        <v>60</v>
      </c>
      <c r="S64" s="80">
        <v>5.2</v>
      </c>
      <c r="T64" s="80">
        <v>5.2</v>
      </c>
      <c r="V64" s="61">
        <f t="shared" si="29"/>
        <v>1.1089918256130791</v>
      </c>
      <c r="W64" s="61">
        <f t="shared" si="30"/>
        <v>5.2857142857142856</v>
      </c>
      <c r="X64" s="61">
        <f t="shared" si="31"/>
        <v>0.84791666666666676</v>
      </c>
      <c r="Y64" s="61">
        <f t="shared" si="32"/>
        <v>4.7662337662337659</v>
      </c>
    </row>
    <row r="65" spans="17:17" x14ac:dyDescent="0.25">
      <c r="Q65" s="135"/>
    </row>
  </sheetData>
  <mergeCells count="3">
    <mergeCell ref="D6:M6"/>
    <mergeCell ref="O6:T6"/>
    <mergeCell ref="V6:Y6"/>
  </mergeCells>
  <pageMargins left="0.7" right="0.7" top="0.75" bottom="0.75" header="0.3" footer="0.3"/>
  <pageSetup paperSize="9" orientation="landscape" horizontalDpi="300" verticalDpi="300" r:id="rId1"/>
  <headerFooter>
    <oddHeader>&amp;CSIA Getlini EKO Laboratory</oddHeader>
    <oddFooter>&amp;LModified:  &amp;D&amp;C&amp;P&amp;R     File name: &amp;F</oddFooter>
  </headerFooter>
  <ignoredErrors>
    <ignoredError sqref="V13:Y14" unlocked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4"/>
  <sheetViews>
    <sheetView tabSelected="1" workbookViewId="0">
      <pane ySplit="7" topLeftCell="A41" activePane="bottomLeft" state="frozen"/>
      <selection pane="bottomLeft" activeCell="S58" sqref="S58"/>
    </sheetView>
  </sheetViews>
  <sheetFormatPr defaultRowHeight="15" x14ac:dyDescent="0.25"/>
  <cols>
    <col min="1" max="1" width="13.140625" customWidth="1"/>
    <col min="2" max="2" width="13.28515625" customWidth="1"/>
    <col min="3" max="3" width="12.42578125" customWidth="1"/>
    <col min="14" max="14" width="12.28515625" customWidth="1"/>
  </cols>
  <sheetData>
    <row r="1" spans="1:26" x14ac:dyDescent="0.25">
      <c r="A1" s="1"/>
      <c r="B1" s="4"/>
      <c r="C1" s="5"/>
      <c r="D1" s="4"/>
      <c r="E1" s="4"/>
      <c r="F1" s="1"/>
      <c r="G1" s="1"/>
      <c r="H1" s="4"/>
      <c r="I1" s="4"/>
      <c r="J1" s="7" t="s">
        <v>3</v>
      </c>
      <c r="K1" s="4"/>
      <c r="L1" s="4"/>
      <c r="M1" s="4"/>
    </row>
    <row r="2" spans="1:26" ht="21" x14ac:dyDescent="0.35">
      <c r="A2" s="1"/>
      <c r="B2" s="4"/>
      <c r="C2" s="1"/>
      <c r="D2" s="4"/>
      <c r="E2" s="14" t="s">
        <v>33</v>
      </c>
      <c r="F2" s="1"/>
      <c r="G2" s="1"/>
      <c r="H2" s="8"/>
      <c r="I2" s="4"/>
      <c r="J2" s="7" t="s">
        <v>0</v>
      </c>
      <c r="K2" s="4"/>
      <c r="L2" s="4"/>
      <c r="M2" s="4"/>
      <c r="P2" s="14" t="s">
        <v>33</v>
      </c>
    </row>
    <row r="3" spans="1:26" x14ac:dyDescent="0.25">
      <c r="A3" s="1"/>
      <c r="B3" s="4"/>
      <c r="C3" s="1"/>
      <c r="D3" s="4"/>
      <c r="E3" s="15" t="s">
        <v>45</v>
      </c>
      <c r="G3" s="1"/>
      <c r="H3" s="4"/>
      <c r="I3" s="4"/>
      <c r="J3" s="7" t="s">
        <v>1</v>
      </c>
      <c r="K3" s="4"/>
      <c r="L3" s="4"/>
      <c r="M3" s="4"/>
      <c r="P3" s="15" t="s">
        <v>45</v>
      </c>
    </row>
    <row r="4" spans="1:26" x14ac:dyDescent="0.25">
      <c r="A4" s="1"/>
      <c r="B4" s="4"/>
      <c r="C4" s="4"/>
      <c r="D4" s="47" t="s">
        <v>58</v>
      </c>
      <c r="E4" s="48" t="s">
        <v>31</v>
      </c>
      <c r="F4" s="49" t="s">
        <v>39</v>
      </c>
      <c r="G4" s="4"/>
      <c r="H4" s="4"/>
      <c r="I4" s="4"/>
      <c r="J4" s="9" t="s">
        <v>2</v>
      </c>
      <c r="K4" s="4"/>
      <c r="L4" s="4"/>
      <c r="M4" s="4"/>
      <c r="P4" s="15" t="s">
        <v>31</v>
      </c>
    </row>
    <row r="5" spans="1:26" x14ac:dyDescent="0.25">
      <c r="A5" s="20" t="s">
        <v>35</v>
      </c>
      <c r="B5" s="21"/>
      <c r="C5" s="21"/>
      <c r="D5" s="21"/>
      <c r="E5" s="22"/>
      <c r="F5" s="23"/>
      <c r="G5" s="21"/>
      <c r="H5" s="21"/>
      <c r="I5" s="21"/>
      <c r="J5" s="24"/>
      <c r="K5" s="21"/>
      <c r="L5" s="21"/>
      <c r="M5" s="21"/>
      <c r="N5" s="16" t="s">
        <v>34</v>
      </c>
    </row>
    <row r="6" spans="1:26" x14ac:dyDescent="0.25">
      <c r="A6" s="17" t="s">
        <v>24</v>
      </c>
      <c r="B6" s="18"/>
      <c r="C6" s="53" t="s">
        <v>16</v>
      </c>
      <c r="D6" s="136" t="s">
        <v>17</v>
      </c>
      <c r="E6" s="136"/>
      <c r="F6" s="136"/>
      <c r="G6" s="136"/>
      <c r="H6" s="136"/>
      <c r="I6" s="136"/>
      <c r="J6" s="136"/>
      <c r="K6" s="136"/>
      <c r="L6" s="136"/>
      <c r="M6" s="136"/>
      <c r="N6" s="2" t="s">
        <v>24</v>
      </c>
      <c r="O6" s="137" t="s">
        <v>17</v>
      </c>
      <c r="P6" s="138"/>
      <c r="Q6" s="138"/>
      <c r="R6" s="138"/>
      <c r="S6" s="138"/>
      <c r="T6" s="139"/>
      <c r="U6" s="6"/>
      <c r="V6" s="140" t="s">
        <v>25</v>
      </c>
      <c r="W6" s="141"/>
      <c r="X6" s="141"/>
      <c r="Y6" s="142"/>
    </row>
    <row r="7" spans="1:26" ht="15.75" thickBot="1" x14ac:dyDescent="0.3">
      <c r="A7" s="3" t="s">
        <v>30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  <c r="H7" s="10" t="s">
        <v>10</v>
      </c>
      <c r="I7" s="10" t="s">
        <v>11</v>
      </c>
      <c r="J7" s="10" t="s">
        <v>12</v>
      </c>
      <c r="K7" s="10" t="s">
        <v>13</v>
      </c>
      <c r="L7" s="11" t="s">
        <v>14</v>
      </c>
      <c r="M7" s="10" t="s">
        <v>15</v>
      </c>
      <c r="N7" s="3" t="s">
        <v>30</v>
      </c>
      <c r="O7" s="10" t="s">
        <v>18</v>
      </c>
      <c r="P7" s="10" t="s">
        <v>19</v>
      </c>
      <c r="Q7" s="10" t="s">
        <v>20</v>
      </c>
      <c r="R7" s="10" t="s">
        <v>21</v>
      </c>
      <c r="S7" s="10" t="s">
        <v>22</v>
      </c>
      <c r="T7" s="10" t="s">
        <v>23</v>
      </c>
      <c r="U7" s="6"/>
      <c r="V7" s="10" t="s">
        <v>26</v>
      </c>
      <c r="W7" s="10" t="s">
        <v>27</v>
      </c>
      <c r="X7" s="10" t="s">
        <v>28</v>
      </c>
      <c r="Y7" s="10" t="s">
        <v>29</v>
      </c>
    </row>
    <row r="8" spans="1:26" ht="15.75" thickTop="1" x14ac:dyDescent="0.25">
      <c r="A8" s="25">
        <v>43691</v>
      </c>
      <c r="B8" s="41">
        <v>6.21</v>
      </c>
      <c r="C8" s="41">
        <v>3.53</v>
      </c>
      <c r="D8" s="41">
        <v>14.5</v>
      </c>
      <c r="E8" s="41">
        <v>335</v>
      </c>
      <c r="F8" s="41">
        <v>41</v>
      </c>
      <c r="G8" s="41">
        <v>370</v>
      </c>
      <c r="H8" s="42">
        <v>96.5</v>
      </c>
      <c r="I8" s="41">
        <v>287</v>
      </c>
      <c r="J8" s="41">
        <v>119</v>
      </c>
      <c r="K8" s="41">
        <v>181</v>
      </c>
      <c r="L8" s="41">
        <v>50</v>
      </c>
      <c r="M8" s="41">
        <v>45.6</v>
      </c>
      <c r="N8" s="25">
        <v>43691</v>
      </c>
      <c r="O8" s="41">
        <v>1.92</v>
      </c>
      <c r="P8" s="41">
        <v>0.61</v>
      </c>
      <c r="Q8" s="41">
        <v>0.495</v>
      </c>
      <c r="R8" s="41">
        <v>0.43</v>
      </c>
      <c r="S8" s="41">
        <v>8.3000000000000004E-2</v>
      </c>
      <c r="T8" s="41">
        <v>0.05</v>
      </c>
      <c r="U8" s="6"/>
      <c r="V8" s="29">
        <f>E8/G8</f>
        <v>0.90540540540540537</v>
      </c>
      <c r="W8" s="29">
        <f>E8/H8</f>
        <v>3.471502590673575</v>
      </c>
      <c r="X8" s="29">
        <f>E8/(D8+I8)</f>
        <v>1.1111111111111112</v>
      </c>
      <c r="Y8" s="29">
        <f>G8/H8</f>
        <v>3.8341968911917097</v>
      </c>
    </row>
    <row r="9" spans="1:26" x14ac:dyDescent="0.25">
      <c r="A9" s="25">
        <v>43711</v>
      </c>
      <c r="B9" s="28">
        <v>7.48</v>
      </c>
      <c r="C9" s="28">
        <v>6.85</v>
      </c>
      <c r="D9" s="28">
        <v>0</v>
      </c>
      <c r="E9" s="28">
        <v>555</v>
      </c>
      <c r="F9" s="28">
        <v>122</v>
      </c>
      <c r="G9" s="28">
        <v>760</v>
      </c>
      <c r="H9" s="32">
        <v>283.5</v>
      </c>
      <c r="I9" s="28">
        <v>452</v>
      </c>
      <c r="J9" s="28">
        <v>380</v>
      </c>
      <c r="K9" s="28">
        <v>519</v>
      </c>
      <c r="L9" s="28">
        <v>403</v>
      </c>
      <c r="M9" s="28">
        <v>7.1</v>
      </c>
      <c r="N9" s="25">
        <v>43711</v>
      </c>
      <c r="O9" s="28">
        <v>6.4</v>
      </c>
      <c r="P9" s="28">
        <v>0.9</v>
      </c>
      <c r="Q9" s="28">
        <v>1.49</v>
      </c>
      <c r="R9" s="28">
        <v>1.44</v>
      </c>
      <c r="S9" s="26">
        <v>0.9</v>
      </c>
      <c r="T9" s="28">
        <v>0.16</v>
      </c>
      <c r="U9" s="6"/>
      <c r="V9" s="33">
        <f t="shared" ref="V9:V16" si="0">E9/G9</f>
        <v>0.73026315789473684</v>
      </c>
      <c r="W9" s="33">
        <f t="shared" ref="W9:W16" si="1">E9/H9</f>
        <v>1.9576719576719577</v>
      </c>
      <c r="X9" s="33">
        <f t="shared" ref="X9:X11" si="2">E9/(D9+I9)</f>
        <v>1.2278761061946903</v>
      </c>
      <c r="Y9" s="33">
        <f t="shared" ref="Y9:Y16" si="3">G9/H9</f>
        <v>2.6807760141093473</v>
      </c>
    </row>
    <row r="10" spans="1:26" ht="30.75" customHeight="1" x14ac:dyDescent="0.25">
      <c r="A10" s="54" t="s">
        <v>40</v>
      </c>
      <c r="B10" s="59" t="s">
        <v>42</v>
      </c>
      <c r="C10" s="55" t="s">
        <v>41</v>
      </c>
      <c r="D10" s="65">
        <v>5.2</v>
      </c>
      <c r="E10" s="69">
        <v>2.99</v>
      </c>
      <c r="F10" s="55"/>
      <c r="G10" s="69">
        <v>1.96</v>
      </c>
      <c r="H10" s="65">
        <v>0.7</v>
      </c>
      <c r="I10" s="55"/>
      <c r="J10" s="55"/>
      <c r="K10" s="69">
        <v>0.9</v>
      </c>
      <c r="L10" s="69"/>
      <c r="M10" s="69">
        <v>0.69</v>
      </c>
      <c r="N10" s="54" t="s">
        <v>40</v>
      </c>
      <c r="O10" s="69">
        <v>120</v>
      </c>
      <c r="P10" s="69">
        <v>53</v>
      </c>
      <c r="Q10" s="69">
        <v>23</v>
      </c>
      <c r="R10" s="69">
        <v>28</v>
      </c>
      <c r="S10" s="70">
        <v>16.100000000000001</v>
      </c>
      <c r="T10" s="69">
        <v>2.73</v>
      </c>
      <c r="U10" s="38"/>
      <c r="V10" s="56">
        <f t="shared" si="0"/>
        <v>1.5255102040816328</v>
      </c>
      <c r="W10" s="56">
        <f t="shared" si="1"/>
        <v>4.2714285714285722</v>
      </c>
      <c r="X10" s="56">
        <f>E10/D10</f>
        <v>0.57500000000000007</v>
      </c>
      <c r="Y10" s="56">
        <f t="shared" si="3"/>
        <v>2.8000000000000003</v>
      </c>
      <c r="Z10" s="40"/>
    </row>
    <row r="11" spans="1:26" x14ac:dyDescent="0.25">
      <c r="A11" s="25">
        <v>43732</v>
      </c>
      <c r="B11" s="41">
        <v>6.75</v>
      </c>
      <c r="C11" s="41">
        <v>5.22</v>
      </c>
      <c r="D11" s="41">
        <v>0</v>
      </c>
      <c r="E11" s="41">
        <v>124</v>
      </c>
      <c r="F11" s="41">
        <v>143</v>
      </c>
      <c r="G11" s="41">
        <v>840</v>
      </c>
      <c r="H11" s="42">
        <v>272</v>
      </c>
      <c r="I11" s="41">
        <v>340</v>
      </c>
      <c r="J11" s="41">
        <v>168</v>
      </c>
      <c r="K11" s="41">
        <v>560</v>
      </c>
      <c r="L11" s="41">
        <v>93</v>
      </c>
      <c r="M11" s="41">
        <v>25.3</v>
      </c>
      <c r="N11" s="25">
        <v>43732</v>
      </c>
      <c r="O11" s="41">
        <v>16.2</v>
      </c>
      <c r="P11" s="41">
        <v>0.8</v>
      </c>
      <c r="Q11" s="41">
        <v>1.79</v>
      </c>
      <c r="R11" s="41">
        <v>2.12</v>
      </c>
      <c r="S11" s="41">
        <v>0.16</v>
      </c>
      <c r="T11" s="41">
        <v>0.18</v>
      </c>
      <c r="U11" s="6"/>
      <c r="V11" s="29">
        <f t="shared" si="0"/>
        <v>0.14761904761904762</v>
      </c>
      <c r="W11" s="29">
        <f t="shared" si="1"/>
        <v>0.45588235294117646</v>
      </c>
      <c r="X11" s="29">
        <f t="shared" si="2"/>
        <v>0.36470588235294116</v>
      </c>
      <c r="Y11" s="29">
        <f t="shared" si="3"/>
        <v>3.0882352941176472</v>
      </c>
    </row>
    <row r="12" spans="1:26" ht="30" customHeight="1" x14ac:dyDescent="0.25">
      <c r="A12" s="54" t="s">
        <v>43</v>
      </c>
      <c r="B12" s="59" t="s">
        <v>42</v>
      </c>
      <c r="C12" s="55" t="s">
        <v>41</v>
      </c>
      <c r="D12" s="65">
        <v>4.2</v>
      </c>
      <c r="E12" s="65">
        <v>4.05</v>
      </c>
      <c r="F12" s="69"/>
      <c r="G12" s="65">
        <v>2.2000000000000002</v>
      </c>
      <c r="H12" s="65">
        <v>0.56000000000000005</v>
      </c>
      <c r="I12" s="69"/>
      <c r="J12" s="69"/>
      <c r="K12" s="69">
        <v>0.98</v>
      </c>
      <c r="L12" s="69"/>
      <c r="M12" s="69">
        <v>0.74</v>
      </c>
      <c r="N12" s="54" t="s">
        <v>43</v>
      </c>
      <c r="O12" s="69">
        <v>159</v>
      </c>
      <c r="P12" s="69">
        <v>188</v>
      </c>
      <c r="Q12" s="69">
        <v>22</v>
      </c>
      <c r="R12" s="69">
        <v>31.5</v>
      </c>
      <c r="S12" s="69">
        <v>17.600000000000001</v>
      </c>
      <c r="T12" s="69">
        <v>3.83</v>
      </c>
      <c r="U12" s="38"/>
      <c r="V12" s="56">
        <f t="shared" si="0"/>
        <v>1.8409090909090906</v>
      </c>
      <c r="W12" s="56">
        <f t="shared" si="1"/>
        <v>7.2321428571428559</v>
      </c>
      <c r="X12" s="58">
        <f>E12/D12</f>
        <v>0.96428571428571419</v>
      </c>
      <c r="Y12" s="56">
        <f t="shared" si="3"/>
        <v>3.9285714285714284</v>
      </c>
      <c r="Z12" s="40"/>
    </row>
    <row r="13" spans="1:26" ht="31.5" customHeight="1" x14ac:dyDescent="0.25">
      <c r="A13" s="54" t="s">
        <v>43</v>
      </c>
      <c r="B13" s="59" t="s">
        <v>44</v>
      </c>
      <c r="C13" s="55" t="s">
        <v>41</v>
      </c>
      <c r="D13" s="69">
        <v>4.18</v>
      </c>
      <c r="E13" s="69">
        <v>3.93</v>
      </c>
      <c r="F13" s="69"/>
      <c r="G13" s="69">
        <v>6.08</v>
      </c>
      <c r="H13" s="65">
        <v>1.22</v>
      </c>
      <c r="I13" s="69"/>
      <c r="J13" s="69"/>
      <c r="K13" s="65">
        <v>1.88</v>
      </c>
      <c r="L13" s="69"/>
      <c r="M13" s="65">
        <v>1</v>
      </c>
      <c r="N13" s="54" t="s">
        <v>43</v>
      </c>
      <c r="O13" s="69">
        <v>202</v>
      </c>
      <c r="P13" s="69">
        <v>217</v>
      </c>
      <c r="Q13" s="69">
        <v>24</v>
      </c>
      <c r="R13" s="69">
        <v>59</v>
      </c>
      <c r="S13" s="69">
        <v>14.2</v>
      </c>
      <c r="T13" s="69">
        <v>4.05</v>
      </c>
      <c r="U13" s="38"/>
      <c r="V13" s="56">
        <f t="shared" si="0"/>
        <v>0.64638157894736847</v>
      </c>
      <c r="W13" s="56">
        <f t="shared" si="1"/>
        <v>3.2213114754098364</v>
      </c>
      <c r="X13" s="56">
        <f>E13/D13</f>
        <v>0.94019138755980869</v>
      </c>
      <c r="Y13" s="56">
        <f t="shared" si="3"/>
        <v>4.9836065573770494</v>
      </c>
      <c r="Z13" s="40"/>
    </row>
    <row r="14" spans="1:26" x14ac:dyDescent="0.25">
      <c r="A14" s="25">
        <v>43748</v>
      </c>
      <c r="B14" s="28">
        <v>6.78</v>
      </c>
      <c r="C14" s="27">
        <v>5.59</v>
      </c>
      <c r="D14" s="28">
        <v>0</v>
      </c>
      <c r="E14" s="28">
        <v>38</v>
      </c>
      <c r="F14" s="28">
        <v>163</v>
      </c>
      <c r="G14" s="28">
        <v>900</v>
      </c>
      <c r="H14" s="32">
        <v>373</v>
      </c>
      <c r="I14" s="28">
        <v>208</v>
      </c>
      <c r="J14" s="28">
        <v>312</v>
      </c>
      <c r="K14" s="28">
        <v>893</v>
      </c>
      <c r="L14" s="28">
        <v>71</v>
      </c>
      <c r="M14" s="28">
        <v>13.2</v>
      </c>
      <c r="N14" s="25">
        <v>43748</v>
      </c>
      <c r="O14" s="28">
        <v>4.92</v>
      </c>
      <c r="P14" s="28">
        <v>1.1499999999999999</v>
      </c>
      <c r="Q14" s="28">
        <v>3.11</v>
      </c>
      <c r="R14" s="28">
        <v>1.46</v>
      </c>
      <c r="S14" s="28">
        <v>8.4000000000000005E-2</v>
      </c>
      <c r="T14" s="28">
        <v>0.19</v>
      </c>
      <c r="U14" s="6"/>
      <c r="V14" s="75">
        <f t="shared" si="0"/>
        <v>4.2222222222222223E-2</v>
      </c>
      <c r="W14" s="75">
        <f t="shared" si="1"/>
        <v>0.10187667560321716</v>
      </c>
      <c r="X14" s="30">
        <f>E14/(D14+I14)</f>
        <v>0.18269230769230768</v>
      </c>
      <c r="Y14" s="33">
        <f t="shared" si="3"/>
        <v>2.4128686327077746</v>
      </c>
    </row>
    <row r="15" spans="1:26" ht="30" x14ac:dyDescent="0.25">
      <c r="A15" s="54" t="s">
        <v>50</v>
      </c>
      <c r="B15" s="59" t="s">
        <v>42</v>
      </c>
      <c r="C15" s="55" t="s">
        <v>41</v>
      </c>
      <c r="D15" s="69">
        <v>4.08</v>
      </c>
      <c r="E15" s="69">
        <v>3.91</v>
      </c>
      <c r="F15" s="69"/>
      <c r="G15" s="69">
        <v>1.32</v>
      </c>
      <c r="H15" s="65">
        <v>0.38</v>
      </c>
      <c r="I15" s="69"/>
      <c r="J15" s="69"/>
      <c r="K15" s="69">
        <v>0.93</v>
      </c>
      <c r="L15" s="69"/>
      <c r="M15" s="69">
        <v>0.62</v>
      </c>
      <c r="N15" s="54" t="s">
        <v>50</v>
      </c>
      <c r="O15" s="69">
        <v>121</v>
      </c>
      <c r="P15" s="69">
        <v>176</v>
      </c>
      <c r="Q15" s="69">
        <v>16.899999999999999</v>
      </c>
      <c r="R15" s="69">
        <v>28</v>
      </c>
      <c r="S15" s="69">
        <v>15</v>
      </c>
      <c r="T15" s="69">
        <v>2.84</v>
      </c>
      <c r="U15" s="38"/>
      <c r="V15" s="56">
        <f t="shared" si="0"/>
        <v>2.9621212121212119</v>
      </c>
      <c r="W15" s="56">
        <f t="shared" si="1"/>
        <v>10.289473684210527</v>
      </c>
      <c r="X15" s="56">
        <f>E15/D15</f>
        <v>0.95833333333333337</v>
      </c>
      <c r="Y15" s="56">
        <f t="shared" si="3"/>
        <v>3.4736842105263159</v>
      </c>
    </row>
    <row r="16" spans="1:26" ht="30" x14ac:dyDescent="0.25">
      <c r="A16" s="54" t="s">
        <v>50</v>
      </c>
      <c r="B16" s="59" t="s">
        <v>44</v>
      </c>
      <c r="C16" s="55" t="s">
        <v>41</v>
      </c>
      <c r="D16" s="66">
        <v>3.95</v>
      </c>
      <c r="E16" s="66">
        <v>4.82</v>
      </c>
      <c r="F16" s="66"/>
      <c r="G16" s="66">
        <v>4.54</v>
      </c>
      <c r="H16" s="67">
        <v>0.61</v>
      </c>
      <c r="I16" s="66"/>
      <c r="J16" s="66"/>
      <c r="K16" s="66">
        <v>2.13</v>
      </c>
      <c r="L16" s="66"/>
      <c r="M16" s="66">
        <v>0.71</v>
      </c>
      <c r="N16" s="54" t="s">
        <v>50</v>
      </c>
      <c r="O16" s="66">
        <v>161</v>
      </c>
      <c r="P16" s="66">
        <v>270</v>
      </c>
      <c r="Q16" s="76">
        <v>16</v>
      </c>
      <c r="R16" s="66">
        <v>53</v>
      </c>
      <c r="S16" s="66">
        <v>10.8</v>
      </c>
      <c r="T16" s="66">
        <v>4.05</v>
      </c>
      <c r="U16" s="38"/>
      <c r="V16" s="56">
        <f t="shared" si="0"/>
        <v>1.0616740088105727</v>
      </c>
      <c r="W16" s="56">
        <f t="shared" si="1"/>
        <v>7.9016393442622954</v>
      </c>
      <c r="X16" s="56">
        <f>E16/D16</f>
        <v>1.2202531645569621</v>
      </c>
      <c r="Y16" s="56">
        <f t="shared" si="3"/>
        <v>7.442622950819672</v>
      </c>
    </row>
    <row r="17" spans="1:25" x14ac:dyDescent="0.25">
      <c r="A17" s="25">
        <v>43767</v>
      </c>
      <c r="B17" s="41">
        <v>6.31</v>
      </c>
      <c r="C17" s="41">
        <v>4.97</v>
      </c>
      <c r="D17" s="41">
        <v>0</v>
      </c>
      <c r="E17" s="41">
        <v>78.5</v>
      </c>
      <c r="F17" s="41">
        <v>100</v>
      </c>
      <c r="G17" s="41">
        <v>760</v>
      </c>
      <c r="H17" s="42">
        <v>231</v>
      </c>
      <c r="I17" s="41">
        <v>240</v>
      </c>
      <c r="J17" s="41">
        <v>240</v>
      </c>
      <c r="K17" s="41">
        <v>543</v>
      </c>
      <c r="L17" s="41">
        <v>22</v>
      </c>
      <c r="M17" s="41">
        <v>6.6</v>
      </c>
      <c r="N17" s="25">
        <v>43767</v>
      </c>
      <c r="O17" s="41">
        <v>1.84</v>
      </c>
      <c r="P17" s="75">
        <v>0.8</v>
      </c>
      <c r="Q17" s="41">
        <v>2.54</v>
      </c>
      <c r="R17" s="41">
        <v>1.68</v>
      </c>
      <c r="S17" s="41">
        <v>0.11600000000000001</v>
      </c>
      <c r="T17" s="75">
        <v>0.1</v>
      </c>
      <c r="U17" s="6"/>
      <c r="V17" s="27">
        <f>E17/G17</f>
        <v>0.10328947368421053</v>
      </c>
      <c r="W17" s="30">
        <f>E17/H17</f>
        <v>0.33982683982683981</v>
      </c>
      <c r="X17" s="30">
        <f>E17/(D17+I17)</f>
        <v>0.32708333333333334</v>
      </c>
      <c r="Y17" s="30">
        <f>G17/H17</f>
        <v>3.2900432900432901</v>
      </c>
    </row>
    <row r="18" spans="1:25" ht="30" x14ac:dyDescent="0.25">
      <c r="A18" s="54" t="s">
        <v>51</v>
      </c>
      <c r="B18" s="59" t="s">
        <v>42</v>
      </c>
      <c r="C18" s="55" t="s">
        <v>41</v>
      </c>
      <c r="D18" s="65">
        <v>4.5</v>
      </c>
      <c r="E18" s="65">
        <v>4.5</v>
      </c>
      <c r="F18" s="69"/>
      <c r="G18" s="69">
        <v>2.2799999999999998</v>
      </c>
      <c r="H18" s="65">
        <v>0.4</v>
      </c>
      <c r="I18" s="69"/>
      <c r="J18" s="69"/>
      <c r="K18" s="69">
        <v>1.08</v>
      </c>
      <c r="L18" s="69"/>
      <c r="M18" s="69">
        <v>0.53</v>
      </c>
      <c r="N18" s="54" t="s">
        <v>51</v>
      </c>
      <c r="O18" s="69">
        <v>152</v>
      </c>
      <c r="P18" s="69">
        <v>193</v>
      </c>
      <c r="Q18" s="69">
        <v>21</v>
      </c>
      <c r="R18" s="69">
        <v>34</v>
      </c>
      <c r="S18" s="69">
        <v>15.7</v>
      </c>
      <c r="T18" s="69">
        <v>2.86</v>
      </c>
      <c r="U18" s="6"/>
      <c r="V18" s="61">
        <f t="shared" ref="V18:V26" si="4">E18/G18</f>
        <v>1.9736842105263159</v>
      </c>
      <c r="W18" s="61">
        <f t="shared" ref="W18:W26" si="5">E18/H18</f>
        <v>11.25</v>
      </c>
      <c r="X18" s="58">
        <f>E18/D18</f>
        <v>1</v>
      </c>
      <c r="Y18" s="61">
        <f t="shared" ref="Y18:Y26" si="6">G18/H18</f>
        <v>5.6999999999999993</v>
      </c>
    </row>
    <row r="19" spans="1:25" ht="30" x14ac:dyDescent="0.25">
      <c r="A19" s="54" t="s">
        <v>51</v>
      </c>
      <c r="B19" s="59" t="s">
        <v>44</v>
      </c>
      <c r="C19" s="55" t="s">
        <v>41</v>
      </c>
      <c r="D19" s="66">
        <v>3.88</v>
      </c>
      <c r="E19" s="66">
        <v>4.04</v>
      </c>
      <c r="F19" s="66"/>
      <c r="G19" s="66">
        <v>6.22</v>
      </c>
      <c r="H19" s="67">
        <v>0.76</v>
      </c>
      <c r="I19" s="66"/>
      <c r="J19" s="66"/>
      <c r="K19" s="66">
        <v>2.63</v>
      </c>
      <c r="L19" s="66"/>
      <c r="M19" s="66">
        <v>0.87</v>
      </c>
      <c r="N19" s="54" t="s">
        <v>51</v>
      </c>
      <c r="O19" s="66">
        <v>175</v>
      </c>
      <c r="P19" s="66">
        <v>441</v>
      </c>
      <c r="Q19" s="66">
        <v>16.2</v>
      </c>
      <c r="R19" s="66">
        <v>65</v>
      </c>
      <c r="S19" s="66">
        <v>11.8</v>
      </c>
      <c r="T19" s="66">
        <v>4.1399999999999997</v>
      </c>
      <c r="U19" s="6"/>
      <c r="V19" s="61">
        <f t="shared" si="4"/>
        <v>0.64951768488745987</v>
      </c>
      <c r="W19" s="61">
        <f t="shared" si="5"/>
        <v>5.3157894736842106</v>
      </c>
      <c r="X19" s="58">
        <f>E19/D19</f>
        <v>1.0412371134020619</v>
      </c>
      <c r="Y19" s="61">
        <f t="shared" si="6"/>
        <v>8.1842105263157894</v>
      </c>
    </row>
    <row r="20" spans="1:25" ht="30" x14ac:dyDescent="0.25">
      <c r="A20" s="54" t="s">
        <v>54</v>
      </c>
      <c r="B20" s="59" t="s">
        <v>42</v>
      </c>
      <c r="C20" s="55" t="s">
        <v>41</v>
      </c>
      <c r="D20" s="65">
        <v>3.9</v>
      </c>
      <c r="E20" s="65">
        <v>4.37</v>
      </c>
      <c r="F20" s="65"/>
      <c r="G20" s="65">
        <v>1.39</v>
      </c>
      <c r="H20" s="65">
        <v>0.37</v>
      </c>
      <c r="I20" s="65"/>
      <c r="J20" s="65"/>
      <c r="K20" s="65">
        <v>1.2</v>
      </c>
      <c r="L20" s="65"/>
      <c r="M20" s="65">
        <v>0.73</v>
      </c>
      <c r="N20" s="54" t="s">
        <v>54</v>
      </c>
      <c r="O20" s="69">
        <v>152</v>
      </c>
      <c r="P20" s="69">
        <v>186</v>
      </c>
      <c r="Q20" s="69">
        <v>22</v>
      </c>
      <c r="R20" s="69">
        <v>32</v>
      </c>
      <c r="S20" s="69">
        <v>17.3</v>
      </c>
      <c r="T20" s="69">
        <v>3.16</v>
      </c>
      <c r="U20" s="38"/>
      <c r="V20" s="61">
        <f t="shared" si="4"/>
        <v>3.1438848920863314</v>
      </c>
      <c r="W20" s="61">
        <f t="shared" si="5"/>
        <v>11.810810810810811</v>
      </c>
      <c r="X20" s="58">
        <f t="shared" ref="X20:X21" si="7">E20/D20</f>
        <v>1.1205128205128205</v>
      </c>
      <c r="Y20" s="61">
        <f t="shared" si="6"/>
        <v>3.7567567567567566</v>
      </c>
    </row>
    <row r="21" spans="1:25" ht="30" x14ac:dyDescent="0.25">
      <c r="A21" s="54" t="s">
        <v>54</v>
      </c>
      <c r="B21" s="59" t="s">
        <v>44</v>
      </c>
      <c r="C21" s="55" t="s">
        <v>41</v>
      </c>
      <c r="D21" s="67">
        <v>3.43</v>
      </c>
      <c r="E21" s="67">
        <v>6.09</v>
      </c>
      <c r="F21" s="67"/>
      <c r="G21" s="67">
        <v>4.4800000000000004</v>
      </c>
      <c r="H21" s="67">
        <v>0.56999999999999995</v>
      </c>
      <c r="I21" s="67"/>
      <c r="J21" s="67"/>
      <c r="K21" s="67">
        <v>2.57</v>
      </c>
      <c r="L21" s="67"/>
      <c r="M21" s="67">
        <v>1.18</v>
      </c>
      <c r="N21" s="54" t="s">
        <v>54</v>
      </c>
      <c r="O21" s="66">
        <v>182</v>
      </c>
      <c r="P21" s="66">
        <v>500</v>
      </c>
      <c r="Q21" s="66">
        <v>24</v>
      </c>
      <c r="R21" s="66">
        <v>61</v>
      </c>
      <c r="S21" s="66">
        <v>13.4</v>
      </c>
      <c r="T21" s="66">
        <v>4.2</v>
      </c>
      <c r="U21" s="38"/>
      <c r="V21" s="61">
        <f t="shared" si="4"/>
        <v>1.3593749999999998</v>
      </c>
      <c r="W21" s="61">
        <f t="shared" si="5"/>
        <v>10.684210526315789</v>
      </c>
      <c r="X21" s="58">
        <f t="shared" si="7"/>
        <v>1.7755102040816326</v>
      </c>
      <c r="Y21" s="61">
        <f t="shared" si="6"/>
        <v>7.8596491228070189</v>
      </c>
    </row>
    <row r="22" spans="1:25" x14ac:dyDescent="0.25">
      <c r="A22" s="25">
        <v>43796</v>
      </c>
      <c r="B22" s="28">
        <v>6.77</v>
      </c>
      <c r="C22" s="28">
        <v>5.92</v>
      </c>
      <c r="D22" s="28">
        <v>0</v>
      </c>
      <c r="E22" s="28">
        <v>98.1</v>
      </c>
      <c r="F22" s="28">
        <v>157</v>
      </c>
      <c r="G22" s="28">
        <v>1010</v>
      </c>
      <c r="H22" s="32">
        <v>321</v>
      </c>
      <c r="I22" s="28">
        <v>262</v>
      </c>
      <c r="J22" s="28">
        <v>436</v>
      </c>
      <c r="K22" s="28">
        <v>790</v>
      </c>
      <c r="L22" s="28">
        <v>60</v>
      </c>
      <c r="M22" s="28">
        <v>0</v>
      </c>
      <c r="N22" s="25">
        <v>43796</v>
      </c>
      <c r="O22" s="28">
        <v>4.28</v>
      </c>
      <c r="P22" s="28">
        <v>1.38</v>
      </c>
      <c r="Q22" s="28">
        <v>2.4700000000000002</v>
      </c>
      <c r="R22" s="28">
        <v>1.76</v>
      </c>
      <c r="S22" s="28">
        <v>9.1999999999999998E-2</v>
      </c>
      <c r="T22" s="28">
        <v>0.18</v>
      </c>
      <c r="U22" s="6"/>
      <c r="V22" s="27">
        <f t="shared" si="4"/>
        <v>9.7128712871287118E-2</v>
      </c>
      <c r="W22" s="27">
        <f t="shared" si="5"/>
        <v>0.30560747663551402</v>
      </c>
      <c r="X22" s="30">
        <f>E22/(D22+I22)</f>
        <v>0.37442748091603051</v>
      </c>
      <c r="Y22" s="27">
        <f t="shared" si="6"/>
        <v>3.1464174454828662</v>
      </c>
    </row>
    <row r="23" spans="1:25" x14ac:dyDescent="0.25">
      <c r="A23" s="25">
        <v>43802</v>
      </c>
      <c r="B23" s="41">
        <v>6.12</v>
      </c>
      <c r="C23" s="41">
        <v>4.3600000000000003</v>
      </c>
      <c r="D23" s="41">
        <v>0</v>
      </c>
      <c r="E23" s="41">
        <v>293</v>
      </c>
      <c r="F23" s="41">
        <v>78</v>
      </c>
      <c r="G23" s="41">
        <v>530</v>
      </c>
      <c r="H23" s="42">
        <v>183</v>
      </c>
      <c r="I23" s="41">
        <v>260</v>
      </c>
      <c r="J23" s="41">
        <v>360</v>
      </c>
      <c r="K23" s="41">
        <v>340</v>
      </c>
      <c r="L23" s="41">
        <v>26</v>
      </c>
      <c r="M23" s="33">
        <v>21</v>
      </c>
      <c r="N23" s="25">
        <v>43802</v>
      </c>
      <c r="O23" s="41">
        <v>2.11</v>
      </c>
      <c r="P23" s="75">
        <v>0.6</v>
      </c>
      <c r="Q23" s="41">
        <v>1.39</v>
      </c>
      <c r="R23" s="41">
        <v>1.01</v>
      </c>
      <c r="S23" s="75">
        <v>0.10199999999999999</v>
      </c>
      <c r="T23" s="75">
        <v>0.1</v>
      </c>
      <c r="U23" s="6"/>
      <c r="V23" s="33">
        <f t="shared" si="4"/>
        <v>0.55283018867924527</v>
      </c>
      <c r="W23" s="33">
        <f t="shared" si="5"/>
        <v>1.6010928961748634</v>
      </c>
      <c r="X23" s="33">
        <f t="shared" ref="X23" si="8">E23/(D23+I23)</f>
        <v>1.1269230769230769</v>
      </c>
      <c r="Y23" s="33">
        <f t="shared" si="6"/>
        <v>2.8961748633879782</v>
      </c>
    </row>
    <row r="24" spans="1:25" ht="30" x14ac:dyDescent="0.25">
      <c r="A24" s="54" t="s">
        <v>55</v>
      </c>
      <c r="B24" s="59" t="s">
        <v>42</v>
      </c>
      <c r="C24" s="55" t="s">
        <v>41</v>
      </c>
      <c r="D24" s="69">
        <v>3.83</v>
      </c>
      <c r="E24" s="69">
        <v>3.86</v>
      </c>
      <c r="F24" s="69"/>
      <c r="G24" s="69">
        <v>1.47</v>
      </c>
      <c r="H24" s="65">
        <v>0.32</v>
      </c>
      <c r="I24" s="69"/>
      <c r="J24" s="69"/>
      <c r="K24" s="69">
        <v>0.93</v>
      </c>
      <c r="L24" s="69"/>
      <c r="M24" s="69">
        <v>0.56000000000000005</v>
      </c>
      <c r="N24" s="54" t="s">
        <v>55</v>
      </c>
      <c r="O24" s="69">
        <v>147</v>
      </c>
      <c r="P24" s="69">
        <v>148</v>
      </c>
      <c r="Q24" s="69">
        <v>16.7</v>
      </c>
      <c r="R24" s="69">
        <v>32</v>
      </c>
      <c r="S24" s="69">
        <v>13.6</v>
      </c>
      <c r="T24" s="69">
        <v>3.1</v>
      </c>
      <c r="U24" s="6"/>
      <c r="V24" s="61">
        <f t="shared" si="4"/>
        <v>2.6258503401360542</v>
      </c>
      <c r="W24" s="58">
        <f t="shared" si="5"/>
        <v>12.0625</v>
      </c>
      <c r="X24" s="61">
        <f t="shared" ref="X24:X26" si="9">E24/(D24+I24)</f>
        <v>1.0078328981723237</v>
      </c>
      <c r="Y24" s="58">
        <f t="shared" si="6"/>
        <v>4.59375</v>
      </c>
    </row>
    <row r="25" spans="1:25" ht="30" x14ac:dyDescent="0.25">
      <c r="A25" s="54" t="s">
        <v>55</v>
      </c>
      <c r="B25" s="59" t="s">
        <v>44</v>
      </c>
      <c r="C25" s="55" t="s">
        <v>41</v>
      </c>
      <c r="D25" s="66">
        <v>3.6</v>
      </c>
      <c r="E25" s="67">
        <v>6.6</v>
      </c>
      <c r="F25" s="66"/>
      <c r="G25" s="66">
        <v>3.94</v>
      </c>
      <c r="H25" s="67">
        <v>0.36</v>
      </c>
      <c r="I25" s="66"/>
      <c r="J25" s="66"/>
      <c r="K25" s="66">
        <v>2.94</v>
      </c>
      <c r="L25" s="66"/>
      <c r="M25" s="66">
        <v>1.07</v>
      </c>
      <c r="N25" s="54" t="s">
        <v>55</v>
      </c>
      <c r="O25" s="66">
        <v>196</v>
      </c>
      <c r="P25" s="66">
        <v>411</v>
      </c>
      <c r="Q25" s="66">
        <v>20.5</v>
      </c>
      <c r="R25" s="66">
        <v>69</v>
      </c>
      <c r="S25" s="66">
        <v>11.7</v>
      </c>
      <c r="T25" s="66">
        <v>4.8</v>
      </c>
      <c r="U25" s="6"/>
      <c r="V25" s="61">
        <f t="shared" si="4"/>
        <v>1.6751269035532994</v>
      </c>
      <c r="W25" s="58">
        <f t="shared" si="5"/>
        <v>18.333333333333332</v>
      </c>
      <c r="X25" s="61">
        <f t="shared" si="9"/>
        <v>1.8333333333333333</v>
      </c>
      <c r="Y25" s="58">
        <f t="shared" si="6"/>
        <v>10.944444444444445</v>
      </c>
    </row>
    <row r="26" spans="1:25" x14ac:dyDescent="0.25">
      <c r="A26" s="25">
        <v>43815</v>
      </c>
      <c r="B26" s="28">
        <v>6.35</v>
      </c>
      <c r="C26" s="28">
        <v>4.68</v>
      </c>
      <c r="D26" s="28">
        <v>0</v>
      </c>
      <c r="E26" s="28">
        <v>388</v>
      </c>
      <c r="F26" s="28">
        <v>84</v>
      </c>
      <c r="G26" s="28">
        <v>510</v>
      </c>
      <c r="H26" s="28">
        <v>193</v>
      </c>
      <c r="I26" s="28">
        <v>278</v>
      </c>
      <c r="J26" s="28">
        <v>375</v>
      </c>
      <c r="K26" s="28">
        <v>342</v>
      </c>
      <c r="L26" s="28">
        <v>45</v>
      </c>
      <c r="M26" s="30">
        <v>24</v>
      </c>
      <c r="N26" s="25">
        <v>43815</v>
      </c>
      <c r="O26" s="28">
        <v>1.86</v>
      </c>
      <c r="P26" s="28">
        <v>0.67</v>
      </c>
      <c r="Q26" s="28">
        <v>1.45</v>
      </c>
      <c r="R26" s="28">
        <v>1.04</v>
      </c>
      <c r="S26" s="28">
        <v>0.38</v>
      </c>
      <c r="T26" s="27">
        <v>0.1</v>
      </c>
      <c r="U26" s="6"/>
      <c r="V26" s="30">
        <f t="shared" si="4"/>
        <v>0.76078431372549016</v>
      </c>
      <c r="W26" s="30">
        <f t="shared" si="5"/>
        <v>2.0103626943005182</v>
      </c>
      <c r="X26" s="30">
        <f t="shared" si="9"/>
        <v>1.3956834532374101</v>
      </c>
      <c r="Y26" s="30">
        <f t="shared" si="6"/>
        <v>2.6424870466321244</v>
      </c>
    </row>
    <row r="27" spans="1:25" ht="30" x14ac:dyDescent="0.25">
      <c r="A27" s="54" t="s">
        <v>57</v>
      </c>
      <c r="B27" s="59" t="s">
        <v>42</v>
      </c>
      <c r="C27" s="55" t="s">
        <v>41</v>
      </c>
      <c r="D27" s="80">
        <v>3.95</v>
      </c>
      <c r="E27" s="80">
        <v>3.66</v>
      </c>
      <c r="F27" s="80"/>
      <c r="G27" s="80">
        <v>1.46</v>
      </c>
      <c r="H27" s="80">
        <v>0.39</v>
      </c>
      <c r="I27" s="80"/>
      <c r="J27" s="80"/>
      <c r="K27" s="80">
        <v>0.93</v>
      </c>
      <c r="L27" s="80"/>
      <c r="M27" s="80">
        <v>0.59</v>
      </c>
      <c r="N27" s="54" t="s">
        <v>57</v>
      </c>
      <c r="O27" s="80">
        <v>181</v>
      </c>
      <c r="P27" s="80">
        <v>147</v>
      </c>
      <c r="Q27" s="80">
        <v>19.100000000000001</v>
      </c>
      <c r="R27" s="80">
        <v>31.5</v>
      </c>
      <c r="S27" s="80">
        <v>13.9</v>
      </c>
      <c r="T27" s="80">
        <v>3.05</v>
      </c>
      <c r="V27" s="61">
        <f t="shared" ref="V27:V30" si="10">E27/G27</f>
        <v>2.5068493150684934</v>
      </c>
      <c r="W27" s="106">
        <f t="shared" ref="W27:W30" si="11">E27/H27</f>
        <v>9.384615384615385</v>
      </c>
      <c r="X27" s="61">
        <f t="shared" ref="X27:X30" si="12">E27/(D27+I27)</f>
        <v>0.9265822784810126</v>
      </c>
      <c r="Y27" s="106">
        <f t="shared" ref="Y27:Y30" si="13">G27/H27</f>
        <v>3.7435897435897432</v>
      </c>
    </row>
    <row r="28" spans="1:25" ht="30" x14ac:dyDescent="0.25">
      <c r="A28" s="54" t="s">
        <v>57</v>
      </c>
      <c r="B28" s="59" t="s">
        <v>44</v>
      </c>
      <c r="C28" s="55" t="s">
        <v>41</v>
      </c>
      <c r="D28" s="80">
        <v>3.55</v>
      </c>
      <c r="E28" s="80">
        <v>5.73</v>
      </c>
      <c r="F28" s="80"/>
      <c r="G28" s="80">
        <v>4.0599999999999996</v>
      </c>
      <c r="H28" s="81">
        <v>0.4</v>
      </c>
      <c r="I28" s="80"/>
      <c r="J28" s="80"/>
      <c r="K28" s="80">
        <v>3.07</v>
      </c>
      <c r="L28" s="80"/>
      <c r="M28" s="80">
        <v>0.98</v>
      </c>
      <c r="N28" s="54" t="s">
        <v>57</v>
      </c>
      <c r="O28" s="80">
        <v>218</v>
      </c>
      <c r="P28" s="80">
        <v>414</v>
      </c>
      <c r="Q28" s="82">
        <v>18</v>
      </c>
      <c r="R28" s="80">
        <v>65</v>
      </c>
      <c r="S28" s="80">
        <v>12</v>
      </c>
      <c r="T28" s="80">
        <v>4.78</v>
      </c>
      <c r="V28" s="61">
        <f t="shared" si="10"/>
        <v>1.4113300492610841</v>
      </c>
      <c r="W28" s="106">
        <f t="shared" si="11"/>
        <v>14.325000000000001</v>
      </c>
      <c r="X28" s="61">
        <f t="shared" si="12"/>
        <v>1.6140845070422538</v>
      </c>
      <c r="Y28" s="106">
        <f t="shared" si="13"/>
        <v>10.149999999999999</v>
      </c>
    </row>
    <row r="29" spans="1:25" ht="30" x14ac:dyDescent="0.25">
      <c r="A29" s="54" t="s">
        <v>61</v>
      </c>
      <c r="B29" s="59" t="s">
        <v>42</v>
      </c>
      <c r="C29" s="55" t="s">
        <v>41</v>
      </c>
      <c r="D29" s="80">
        <v>3.65</v>
      </c>
      <c r="E29" s="80">
        <v>3.86</v>
      </c>
      <c r="F29" s="80"/>
      <c r="G29" s="81">
        <v>1.5</v>
      </c>
      <c r="H29" s="80">
        <v>0.35</v>
      </c>
      <c r="I29" s="80"/>
      <c r="J29" s="80"/>
      <c r="K29" s="80">
        <v>0.93</v>
      </c>
      <c r="L29" s="80"/>
      <c r="M29" s="80">
        <v>0.56000000000000005</v>
      </c>
      <c r="N29" s="54" t="s">
        <v>61</v>
      </c>
      <c r="O29" s="80">
        <v>212</v>
      </c>
      <c r="P29" s="80">
        <v>154</v>
      </c>
      <c r="Q29" s="80">
        <v>20</v>
      </c>
      <c r="R29" s="80">
        <v>26.5</v>
      </c>
      <c r="S29" s="80">
        <v>15.3</v>
      </c>
      <c r="T29" s="80">
        <v>3.46</v>
      </c>
      <c r="V29" s="61">
        <f t="shared" si="10"/>
        <v>2.5733333333333333</v>
      </c>
      <c r="W29" s="106">
        <f t="shared" si="11"/>
        <v>11.028571428571428</v>
      </c>
      <c r="X29" s="61">
        <f t="shared" si="12"/>
        <v>1.0575342465753426</v>
      </c>
      <c r="Y29" s="106">
        <f t="shared" si="13"/>
        <v>4.2857142857142856</v>
      </c>
    </row>
    <row r="30" spans="1:25" ht="30" x14ac:dyDescent="0.25">
      <c r="A30" s="54" t="s">
        <v>61</v>
      </c>
      <c r="B30" s="59" t="s">
        <v>44</v>
      </c>
      <c r="C30" s="55" t="s">
        <v>41</v>
      </c>
      <c r="D30" s="80">
        <v>4.0999999999999996</v>
      </c>
      <c r="E30" s="80">
        <v>5.51</v>
      </c>
      <c r="F30" s="80"/>
      <c r="G30" s="80">
        <v>4.46</v>
      </c>
      <c r="H30" s="80">
        <v>0.39</v>
      </c>
      <c r="I30" s="80"/>
      <c r="J30" s="80"/>
      <c r="K30" s="80">
        <v>2.89</v>
      </c>
      <c r="L30" s="80"/>
      <c r="M30" s="80">
        <v>1.07</v>
      </c>
      <c r="N30" s="54" t="s">
        <v>61</v>
      </c>
      <c r="O30" s="80">
        <v>248</v>
      </c>
      <c r="P30" s="80">
        <v>378</v>
      </c>
      <c r="Q30" s="80">
        <v>19.100000000000001</v>
      </c>
      <c r="R30" s="80">
        <v>61</v>
      </c>
      <c r="S30" s="80">
        <v>12.9</v>
      </c>
      <c r="T30" s="80">
        <v>5.79</v>
      </c>
      <c r="V30" s="61">
        <f t="shared" si="10"/>
        <v>1.2354260089686098</v>
      </c>
      <c r="W30" s="106">
        <f t="shared" si="11"/>
        <v>14.128205128205128</v>
      </c>
      <c r="X30" s="61">
        <f t="shared" si="12"/>
        <v>1.3439024390243903</v>
      </c>
      <c r="Y30" s="106">
        <f t="shared" si="13"/>
        <v>11.435897435897436</v>
      </c>
    </row>
    <row r="31" spans="1:25" x14ac:dyDescent="0.25">
      <c r="A31" s="25">
        <v>43839</v>
      </c>
      <c r="B31" s="41">
        <v>6.08</v>
      </c>
      <c r="C31" s="41">
        <v>5.14</v>
      </c>
      <c r="D31" s="41">
        <v>0</v>
      </c>
      <c r="E31" s="41">
        <v>305</v>
      </c>
      <c r="F31" s="41">
        <v>98</v>
      </c>
      <c r="G31" s="41">
        <v>670</v>
      </c>
      <c r="H31" s="42">
        <v>233</v>
      </c>
      <c r="I31" s="41">
        <v>332</v>
      </c>
      <c r="J31" s="41">
        <v>435</v>
      </c>
      <c r="K31" s="41">
        <v>373</v>
      </c>
      <c r="L31" s="41">
        <v>35</v>
      </c>
      <c r="M31" s="41">
        <v>33.799999999999997</v>
      </c>
      <c r="N31" s="25">
        <v>43839</v>
      </c>
      <c r="O31" s="41">
        <v>2.2999999999999998</v>
      </c>
      <c r="P31" s="41">
        <v>0.57999999999999996</v>
      </c>
      <c r="Q31" s="41">
        <v>1.72</v>
      </c>
      <c r="R31" s="41">
        <v>1.1100000000000001</v>
      </c>
      <c r="S31" s="41">
        <v>5.3999999999999999E-2</v>
      </c>
      <c r="T31" s="41">
        <v>0.06</v>
      </c>
      <c r="U31" s="6"/>
      <c r="V31" s="33">
        <f t="shared" ref="V31:V50" si="14">E31/G31</f>
        <v>0.45522388059701491</v>
      </c>
      <c r="W31" s="33">
        <f t="shared" ref="W31:W50" si="15">E31/H31</f>
        <v>1.3090128755364807</v>
      </c>
      <c r="X31" s="33">
        <f t="shared" ref="X31:X50" si="16">E31/(D31+I31)</f>
        <v>0.91867469879518071</v>
      </c>
      <c r="Y31" s="33">
        <f t="shared" ref="Y31:Y50" si="17">G31/H31</f>
        <v>2.8755364806866952</v>
      </c>
    </row>
    <row r="32" spans="1:25" ht="30" x14ac:dyDescent="0.25">
      <c r="A32" s="54" t="s">
        <v>62</v>
      </c>
      <c r="B32" s="59" t="s">
        <v>42</v>
      </c>
      <c r="C32" s="55" t="s">
        <v>41</v>
      </c>
      <c r="D32" s="81">
        <v>3.88</v>
      </c>
      <c r="E32" s="81">
        <v>3.91</v>
      </c>
      <c r="F32" s="81"/>
      <c r="G32" s="81">
        <v>2.0699999999999998</v>
      </c>
      <c r="H32" s="81">
        <v>0.39</v>
      </c>
      <c r="I32" s="81"/>
      <c r="J32" s="81"/>
      <c r="K32" s="81">
        <v>1.18</v>
      </c>
      <c r="L32" s="81"/>
      <c r="M32" s="81">
        <v>0.56999999999999995</v>
      </c>
      <c r="N32" s="54" t="s">
        <v>62</v>
      </c>
      <c r="O32" s="80">
        <v>221</v>
      </c>
      <c r="P32" s="80">
        <v>229</v>
      </c>
      <c r="Q32" s="80">
        <v>23</v>
      </c>
      <c r="R32" s="80">
        <v>30</v>
      </c>
      <c r="S32" s="80">
        <v>19.7</v>
      </c>
      <c r="T32" s="81">
        <v>3.75</v>
      </c>
      <c r="V32" s="58">
        <f t="shared" si="14"/>
        <v>1.8888888888888891</v>
      </c>
      <c r="W32" s="58">
        <f t="shared" si="15"/>
        <v>10.025641025641026</v>
      </c>
      <c r="X32" s="58">
        <f t="shared" si="16"/>
        <v>1.0077319587628866</v>
      </c>
      <c r="Y32" s="58">
        <f t="shared" si="17"/>
        <v>5.3076923076923075</v>
      </c>
    </row>
    <row r="33" spans="1:25" ht="30" x14ac:dyDescent="0.25">
      <c r="A33" s="54" t="s">
        <v>62</v>
      </c>
      <c r="B33" s="59" t="s">
        <v>44</v>
      </c>
      <c r="C33" s="55" t="s">
        <v>41</v>
      </c>
      <c r="D33" s="81">
        <v>3.65</v>
      </c>
      <c r="E33" s="81">
        <v>5.21</v>
      </c>
      <c r="F33" s="81"/>
      <c r="G33" s="81">
        <v>4.8</v>
      </c>
      <c r="H33" s="81">
        <v>0.54</v>
      </c>
      <c r="I33" s="81"/>
      <c r="J33" s="81"/>
      <c r="K33" s="81">
        <v>2.69</v>
      </c>
      <c r="L33" s="81"/>
      <c r="M33" s="81">
        <v>1.02</v>
      </c>
      <c r="N33" s="54" t="s">
        <v>62</v>
      </c>
      <c r="O33" s="80">
        <v>334</v>
      </c>
      <c r="P33" s="80">
        <v>480</v>
      </c>
      <c r="Q33" s="80">
        <v>25</v>
      </c>
      <c r="R33" s="80">
        <v>55</v>
      </c>
      <c r="S33" s="80">
        <v>15.3</v>
      </c>
      <c r="T33" s="81">
        <v>4.9000000000000004</v>
      </c>
      <c r="V33" s="58">
        <f t="shared" si="14"/>
        <v>1.0854166666666667</v>
      </c>
      <c r="W33" s="58">
        <f t="shared" si="15"/>
        <v>9.648148148148147</v>
      </c>
      <c r="X33" s="58">
        <f t="shared" si="16"/>
        <v>1.4273972602739726</v>
      </c>
      <c r="Y33" s="58">
        <f t="shared" si="17"/>
        <v>8.8888888888888875</v>
      </c>
    </row>
    <row r="34" spans="1:25" x14ac:dyDescent="0.25">
      <c r="A34" s="25">
        <v>43857</v>
      </c>
      <c r="B34" s="28">
        <v>6.65</v>
      </c>
      <c r="C34" s="28">
        <v>6.28</v>
      </c>
      <c r="D34" s="28">
        <v>0</v>
      </c>
      <c r="E34" s="28">
        <v>295</v>
      </c>
      <c r="F34" s="28">
        <v>146</v>
      </c>
      <c r="G34" s="28">
        <v>790</v>
      </c>
      <c r="H34" s="32">
        <v>288</v>
      </c>
      <c r="I34" s="28">
        <v>360</v>
      </c>
      <c r="J34" s="28">
        <v>690</v>
      </c>
      <c r="K34" s="28">
        <v>476</v>
      </c>
      <c r="L34" s="28">
        <v>95</v>
      </c>
      <c r="M34" s="28">
        <v>24.8</v>
      </c>
      <c r="N34" s="25">
        <v>43857</v>
      </c>
      <c r="O34" s="27">
        <v>3.26</v>
      </c>
      <c r="P34" s="28">
        <v>0.86</v>
      </c>
      <c r="Q34" s="28">
        <v>2.08</v>
      </c>
      <c r="R34" s="28">
        <v>1.57</v>
      </c>
      <c r="S34" s="27">
        <v>0.91400000000000003</v>
      </c>
      <c r="T34" s="28">
        <v>0.11</v>
      </c>
      <c r="U34" s="6"/>
      <c r="V34" s="30">
        <f t="shared" si="14"/>
        <v>0.37341772151898733</v>
      </c>
      <c r="W34" s="30">
        <f t="shared" si="15"/>
        <v>1.0243055555555556</v>
      </c>
      <c r="X34" s="30">
        <f t="shared" si="16"/>
        <v>0.81944444444444442</v>
      </c>
      <c r="Y34" s="30">
        <f t="shared" si="17"/>
        <v>2.7430555555555554</v>
      </c>
    </row>
    <row r="35" spans="1:25" x14ac:dyDescent="0.25">
      <c r="A35" s="25">
        <v>43867</v>
      </c>
      <c r="B35" s="112">
        <v>7.07</v>
      </c>
      <c r="C35" s="41">
        <v>5.13</v>
      </c>
      <c r="D35" s="41">
        <v>0</v>
      </c>
      <c r="E35" s="112">
        <v>30.8</v>
      </c>
      <c r="F35" s="41">
        <v>131</v>
      </c>
      <c r="G35" s="41">
        <v>720</v>
      </c>
      <c r="H35" s="42">
        <v>266.5</v>
      </c>
      <c r="I35" s="41">
        <v>334</v>
      </c>
      <c r="J35" s="41">
        <v>570</v>
      </c>
      <c r="K35" s="41">
        <v>367</v>
      </c>
      <c r="L35" s="41">
        <v>78</v>
      </c>
      <c r="M35" s="112">
        <v>3.6</v>
      </c>
      <c r="N35" s="25">
        <v>43867</v>
      </c>
      <c r="O35" s="41">
        <v>2.5299999999999998</v>
      </c>
      <c r="P35" s="41">
        <v>7.0000000000000007E-2</v>
      </c>
      <c r="Q35" s="41">
        <v>1.81</v>
      </c>
      <c r="R35" s="41">
        <v>1.44</v>
      </c>
      <c r="S35" s="75">
        <v>6.2E-2</v>
      </c>
      <c r="T35" s="41">
        <v>0.08</v>
      </c>
      <c r="U35" s="6"/>
      <c r="V35" s="27">
        <f t="shared" si="14"/>
        <v>4.2777777777777776E-2</v>
      </c>
      <c r="W35" s="30">
        <f t="shared" si="15"/>
        <v>0.11557223264540338</v>
      </c>
      <c r="X35" s="30">
        <f t="shared" si="16"/>
        <v>9.2215568862275457E-2</v>
      </c>
      <c r="Y35" s="30">
        <f t="shared" si="17"/>
        <v>2.7016885553470917</v>
      </c>
    </row>
    <row r="36" spans="1:25" ht="30" x14ac:dyDescent="0.25">
      <c r="A36" s="54" t="s">
        <v>63</v>
      </c>
      <c r="B36" s="59" t="s">
        <v>42</v>
      </c>
      <c r="C36" s="55" t="s">
        <v>41</v>
      </c>
      <c r="D36" s="80">
        <v>3.68</v>
      </c>
      <c r="E36" s="80">
        <v>3.72</v>
      </c>
      <c r="F36" s="80"/>
      <c r="G36" s="80">
        <v>2.0099999999999998</v>
      </c>
      <c r="H36" s="80">
        <v>0.39</v>
      </c>
      <c r="I36" s="80"/>
      <c r="J36" s="80"/>
      <c r="K36" s="80">
        <v>1.1299999999999999</v>
      </c>
      <c r="L36" s="80"/>
      <c r="M36" s="80">
        <v>0.51</v>
      </c>
      <c r="N36" s="54" t="s">
        <v>63</v>
      </c>
      <c r="O36" s="80">
        <v>198</v>
      </c>
      <c r="P36" s="80">
        <v>174</v>
      </c>
      <c r="Q36" s="82">
        <v>17</v>
      </c>
      <c r="R36" s="80">
        <v>32.5</v>
      </c>
      <c r="S36" s="80">
        <v>17.100000000000001</v>
      </c>
      <c r="T36" s="80">
        <v>4.29</v>
      </c>
      <c r="V36" s="61">
        <f t="shared" si="14"/>
        <v>1.8507462686567167</v>
      </c>
      <c r="W36" s="60">
        <f t="shared" si="15"/>
        <v>9.5384615384615383</v>
      </c>
      <c r="X36" s="60">
        <f t="shared" si="16"/>
        <v>1.0108695652173914</v>
      </c>
      <c r="Y36" s="60">
        <f t="shared" si="17"/>
        <v>5.1538461538461533</v>
      </c>
    </row>
    <row r="37" spans="1:25" ht="30" x14ac:dyDescent="0.25">
      <c r="A37" s="54" t="s">
        <v>63</v>
      </c>
      <c r="B37" s="59" t="s">
        <v>44</v>
      </c>
      <c r="C37" s="55" t="s">
        <v>41</v>
      </c>
      <c r="D37" s="80">
        <v>3.78</v>
      </c>
      <c r="E37" s="80">
        <v>5.04</v>
      </c>
      <c r="F37" s="80"/>
      <c r="G37" s="80">
        <v>4.68</v>
      </c>
      <c r="H37" s="80">
        <v>0.52</v>
      </c>
      <c r="I37" s="80"/>
      <c r="J37" s="80"/>
      <c r="K37" s="80">
        <v>2.76</v>
      </c>
      <c r="L37" s="80"/>
      <c r="M37" s="80">
        <v>0.98</v>
      </c>
      <c r="N37" s="54" t="s">
        <v>63</v>
      </c>
      <c r="O37" s="80">
        <v>266</v>
      </c>
      <c r="P37" s="80">
        <v>360</v>
      </c>
      <c r="Q37" s="80">
        <v>19.100000000000001</v>
      </c>
      <c r="R37" s="80">
        <v>63.5</v>
      </c>
      <c r="S37" s="80">
        <v>15.5</v>
      </c>
      <c r="T37" s="80">
        <v>6.15</v>
      </c>
      <c r="V37" s="61">
        <f t="shared" si="14"/>
        <v>1.0769230769230771</v>
      </c>
      <c r="W37" s="60">
        <f t="shared" si="15"/>
        <v>9.6923076923076916</v>
      </c>
      <c r="X37" s="60">
        <f t="shared" si="16"/>
        <v>1.3333333333333335</v>
      </c>
      <c r="Y37" s="60">
        <f t="shared" si="17"/>
        <v>9</v>
      </c>
    </row>
    <row r="38" spans="1:25" ht="30" x14ac:dyDescent="0.25">
      <c r="A38" s="54" t="s">
        <v>65</v>
      </c>
      <c r="B38" s="59" t="s">
        <v>42</v>
      </c>
      <c r="C38" s="55" t="s">
        <v>41</v>
      </c>
      <c r="D38" s="81">
        <v>3.73</v>
      </c>
      <c r="E38" s="81">
        <v>3.81</v>
      </c>
      <c r="F38" s="81"/>
      <c r="G38" s="81">
        <v>2</v>
      </c>
      <c r="H38" s="81">
        <v>0.45</v>
      </c>
      <c r="I38" s="81"/>
      <c r="J38" s="81"/>
      <c r="K38" s="81">
        <v>1.1299999999999999</v>
      </c>
      <c r="L38" s="81"/>
      <c r="M38" s="81">
        <v>0.53</v>
      </c>
      <c r="N38" s="54" t="s">
        <v>65</v>
      </c>
      <c r="O38" s="80">
        <v>160</v>
      </c>
      <c r="P38" s="80">
        <v>130</v>
      </c>
      <c r="Q38" s="80">
        <v>18</v>
      </c>
      <c r="R38" s="80">
        <v>27</v>
      </c>
      <c r="S38" s="80">
        <v>15.8</v>
      </c>
      <c r="T38" s="80">
        <v>3.6</v>
      </c>
      <c r="V38" s="61">
        <f t="shared" si="14"/>
        <v>1.905</v>
      </c>
      <c r="W38" s="60">
        <f t="shared" si="15"/>
        <v>8.4666666666666668</v>
      </c>
      <c r="X38" s="60">
        <f t="shared" si="16"/>
        <v>1.0214477211796247</v>
      </c>
      <c r="Y38" s="60">
        <f t="shared" si="17"/>
        <v>4.4444444444444446</v>
      </c>
    </row>
    <row r="39" spans="1:25" ht="30" x14ac:dyDescent="0.25">
      <c r="A39" s="54" t="s">
        <v>65</v>
      </c>
      <c r="B39" s="59" t="s">
        <v>44</v>
      </c>
      <c r="C39" s="55" t="s">
        <v>41</v>
      </c>
      <c r="D39" s="81">
        <v>3.85</v>
      </c>
      <c r="E39" s="81">
        <v>5.58</v>
      </c>
      <c r="F39" s="81"/>
      <c r="G39" s="81">
        <v>5.19</v>
      </c>
      <c r="H39" s="81">
        <v>0.65</v>
      </c>
      <c r="I39" s="81"/>
      <c r="J39" s="81"/>
      <c r="K39" s="81">
        <v>2.88</v>
      </c>
      <c r="L39" s="81"/>
      <c r="M39" s="81">
        <v>0.87</v>
      </c>
      <c r="N39" s="54" t="s">
        <v>65</v>
      </c>
      <c r="O39" s="80">
        <v>219</v>
      </c>
      <c r="P39" s="80">
        <v>362</v>
      </c>
      <c r="Q39" s="80">
        <v>19.399999999999999</v>
      </c>
      <c r="R39" s="80">
        <v>61</v>
      </c>
      <c r="S39" s="80">
        <v>17.100000000000001</v>
      </c>
      <c r="T39" s="80">
        <v>4.8899999999999997</v>
      </c>
      <c r="V39" s="61">
        <f t="shared" si="14"/>
        <v>1.0751445086705202</v>
      </c>
      <c r="W39" s="60">
        <f t="shared" si="15"/>
        <v>8.5846153846153843</v>
      </c>
      <c r="X39" s="60">
        <f t="shared" si="16"/>
        <v>1.4493506493506494</v>
      </c>
      <c r="Y39" s="60">
        <f t="shared" si="17"/>
        <v>7.9846153846153847</v>
      </c>
    </row>
    <row r="40" spans="1:25" x14ac:dyDescent="0.25">
      <c r="A40" s="25">
        <v>43886</v>
      </c>
      <c r="B40" s="111">
        <v>6.79</v>
      </c>
      <c r="C40" s="28">
        <v>4.51</v>
      </c>
      <c r="D40" s="28">
        <v>0</v>
      </c>
      <c r="E40" s="111">
        <v>75</v>
      </c>
      <c r="F40" s="28">
        <v>104</v>
      </c>
      <c r="G40" s="28">
        <v>660</v>
      </c>
      <c r="H40" s="32">
        <v>231</v>
      </c>
      <c r="I40" s="28">
        <v>302</v>
      </c>
      <c r="J40" s="28">
        <v>415</v>
      </c>
      <c r="K40" s="28">
        <v>339</v>
      </c>
      <c r="L40" s="28">
        <v>49</v>
      </c>
      <c r="M40" s="111">
        <v>8.1</v>
      </c>
      <c r="N40" s="25">
        <v>43886</v>
      </c>
      <c r="O40" s="28">
        <v>2.33</v>
      </c>
      <c r="P40" s="28">
        <v>0.59</v>
      </c>
      <c r="Q40" s="27">
        <v>1.5</v>
      </c>
      <c r="R40" s="28">
        <v>1.26</v>
      </c>
      <c r="S40" s="28">
        <v>0.08</v>
      </c>
      <c r="T40" s="28">
        <v>7.0000000000000007E-2</v>
      </c>
      <c r="V40" s="27">
        <f t="shared" si="14"/>
        <v>0.11363636363636363</v>
      </c>
      <c r="W40" s="30">
        <f t="shared" si="15"/>
        <v>0.32467532467532467</v>
      </c>
      <c r="X40" s="30">
        <f t="shared" si="16"/>
        <v>0.24834437086092714</v>
      </c>
      <c r="Y40" s="30">
        <f t="shared" si="17"/>
        <v>2.8571428571428572</v>
      </c>
    </row>
    <row r="41" spans="1:25" ht="30" x14ac:dyDescent="0.25">
      <c r="A41" s="54" t="s">
        <v>88</v>
      </c>
      <c r="B41" s="59" t="s">
        <v>42</v>
      </c>
      <c r="C41" s="55" t="s">
        <v>41</v>
      </c>
      <c r="D41" s="80">
        <v>4.18</v>
      </c>
      <c r="E41" s="80">
        <v>5.12</v>
      </c>
      <c r="F41" s="80"/>
      <c r="G41" s="80">
        <v>2.12</v>
      </c>
      <c r="H41" s="80">
        <v>0.5</v>
      </c>
      <c r="I41" s="80"/>
      <c r="J41" s="80"/>
      <c r="K41" s="80">
        <v>1.07</v>
      </c>
      <c r="L41" s="80"/>
      <c r="M41" s="80">
        <v>0.63</v>
      </c>
      <c r="N41" s="54" t="s">
        <v>88</v>
      </c>
      <c r="O41" s="80">
        <v>190</v>
      </c>
      <c r="P41" s="80">
        <v>152</v>
      </c>
      <c r="Q41" s="80">
        <v>23</v>
      </c>
      <c r="R41" s="80">
        <v>37</v>
      </c>
      <c r="S41" s="80">
        <v>15.8</v>
      </c>
      <c r="T41" s="80">
        <v>7.8</v>
      </c>
      <c r="V41" s="61">
        <f t="shared" si="14"/>
        <v>2.4150943396226414</v>
      </c>
      <c r="W41" s="60">
        <f t="shared" si="15"/>
        <v>10.24</v>
      </c>
      <c r="X41" s="60">
        <f t="shared" si="16"/>
        <v>1.2248803827751198</v>
      </c>
      <c r="Y41" s="60">
        <f t="shared" si="17"/>
        <v>4.24</v>
      </c>
    </row>
    <row r="42" spans="1:25" ht="30" x14ac:dyDescent="0.25">
      <c r="A42" s="54" t="s">
        <v>88</v>
      </c>
      <c r="B42" s="59" t="s">
        <v>44</v>
      </c>
      <c r="C42" s="55" t="s">
        <v>41</v>
      </c>
      <c r="D42" s="80">
        <v>3.63</v>
      </c>
      <c r="E42" s="80">
        <v>6.41</v>
      </c>
      <c r="F42" s="80"/>
      <c r="G42" s="80">
        <v>4.6100000000000003</v>
      </c>
      <c r="H42" s="80">
        <v>0.63</v>
      </c>
      <c r="I42" s="80"/>
      <c r="J42" s="80"/>
      <c r="K42" s="80">
        <v>2.69</v>
      </c>
      <c r="L42" s="80"/>
      <c r="M42" s="80">
        <v>0.77</v>
      </c>
      <c r="N42" s="54" t="s">
        <v>88</v>
      </c>
      <c r="O42" s="80">
        <v>215</v>
      </c>
      <c r="P42" s="80">
        <v>318</v>
      </c>
      <c r="Q42" s="80">
        <v>29</v>
      </c>
      <c r="R42" s="80">
        <v>59</v>
      </c>
      <c r="S42" s="80">
        <v>14</v>
      </c>
      <c r="T42" s="80">
        <v>8.3000000000000007</v>
      </c>
      <c r="V42" s="61">
        <f t="shared" si="14"/>
        <v>1.3904555314533622</v>
      </c>
      <c r="W42" s="60">
        <f t="shared" si="15"/>
        <v>10.174603174603174</v>
      </c>
      <c r="X42" s="60">
        <f t="shared" si="16"/>
        <v>1.7658402203856751</v>
      </c>
      <c r="Y42" s="60">
        <f t="shared" si="17"/>
        <v>7.3174603174603181</v>
      </c>
    </row>
    <row r="43" spans="1:25" x14ac:dyDescent="0.25">
      <c r="A43" s="25">
        <v>43901</v>
      </c>
      <c r="B43" s="41">
        <v>6.63</v>
      </c>
      <c r="C43" s="41">
        <v>5.12</v>
      </c>
      <c r="D43" s="41">
        <v>0</v>
      </c>
      <c r="E43" s="41">
        <v>240</v>
      </c>
      <c r="F43" s="41">
        <v>120</v>
      </c>
      <c r="G43" s="41">
        <v>630</v>
      </c>
      <c r="H43" s="42">
        <v>225</v>
      </c>
      <c r="I43" s="41">
        <v>340</v>
      </c>
      <c r="J43" s="41">
        <v>544</v>
      </c>
      <c r="K43" s="41">
        <v>368</v>
      </c>
      <c r="L43" s="41">
        <v>109</v>
      </c>
      <c r="M43" s="41">
        <v>17.7</v>
      </c>
      <c r="N43" s="25">
        <v>43901</v>
      </c>
      <c r="O43" s="41">
        <v>3.04</v>
      </c>
      <c r="P43" s="41">
        <v>0.56000000000000005</v>
      </c>
      <c r="Q43" s="41">
        <v>1.39</v>
      </c>
      <c r="R43" s="41">
        <v>1.31</v>
      </c>
      <c r="S43" s="41">
        <v>0.25</v>
      </c>
      <c r="T43" s="41">
        <v>0.08</v>
      </c>
      <c r="V43" s="27">
        <f t="shared" si="14"/>
        <v>0.38095238095238093</v>
      </c>
      <c r="W43" s="30">
        <f t="shared" si="15"/>
        <v>1.0666666666666667</v>
      </c>
      <c r="X43" s="30">
        <f t="shared" si="16"/>
        <v>0.70588235294117652</v>
      </c>
      <c r="Y43" s="30">
        <f t="shared" si="17"/>
        <v>2.8</v>
      </c>
    </row>
    <row r="44" spans="1:25" ht="30" x14ac:dyDescent="0.25">
      <c r="A44" s="54" t="s">
        <v>89</v>
      </c>
      <c r="B44" s="59" t="s">
        <v>42</v>
      </c>
      <c r="C44" s="55" t="s">
        <v>41</v>
      </c>
      <c r="D44" s="81">
        <v>3.65</v>
      </c>
      <c r="E44" s="81">
        <v>3.19</v>
      </c>
      <c r="F44" s="81"/>
      <c r="G44" s="81">
        <v>1.44</v>
      </c>
      <c r="H44" s="81">
        <v>0.36</v>
      </c>
      <c r="I44" s="81"/>
      <c r="J44" s="81"/>
      <c r="K44" s="81">
        <v>1.1000000000000001</v>
      </c>
      <c r="L44" s="81"/>
      <c r="M44" s="81">
        <v>0.52</v>
      </c>
      <c r="N44" s="54" t="s">
        <v>89</v>
      </c>
      <c r="O44" s="80">
        <v>142</v>
      </c>
      <c r="P44" s="80">
        <v>110</v>
      </c>
      <c r="Q44" s="80">
        <v>18.399999999999999</v>
      </c>
      <c r="R44" s="80">
        <v>29</v>
      </c>
      <c r="S44" s="80">
        <v>11.4</v>
      </c>
      <c r="T44" s="80">
        <v>4.2</v>
      </c>
      <c r="V44" s="61">
        <f t="shared" si="14"/>
        <v>2.2152777777777777</v>
      </c>
      <c r="W44" s="60">
        <f t="shared" si="15"/>
        <v>8.8611111111111107</v>
      </c>
      <c r="X44" s="60">
        <f t="shared" si="16"/>
        <v>0.87397260273972599</v>
      </c>
      <c r="Y44" s="60">
        <f t="shared" si="17"/>
        <v>4</v>
      </c>
    </row>
    <row r="45" spans="1:25" ht="30" x14ac:dyDescent="0.25">
      <c r="A45" s="54" t="s">
        <v>89</v>
      </c>
      <c r="B45" s="59" t="s">
        <v>44</v>
      </c>
      <c r="C45" s="55" t="s">
        <v>41</v>
      </c>
      <c r="D45" s="81">
        <v>3.95</v>
      </c>
      <c r="E45" s="81">
        <v>6.01</v>
      </c>
      <c r="F45" s="81"/>
      <c r="G45" s="81">
        <v>4.1900000000000004</v>
      </c>
      <c r="H45" s="81">
        <v>0.53</v>
      </c>
      <c r="I45" s="81"/>
      <c r="J45" s="81"/>
      <c r="K45" s="81">
        <v>2.88</v>
      </c>
      <c r="L45" s="81"/>
      <c r="M45" s="81">
        <v>0.83</v>
      </c>
      <c r="N45" s="54" t="s">
        <v>89</v>
      </c>
      <c r="O45" s="80">
        <v>275</v>
      </c>
      <c r="P45" s="80">
        <v>366</v>
      </c>
      <c r="Q45" s="80">
        <v>20</v>
      </c>
      <c r="R45" s="80">
        <v>68</v>
      </c>
      <c r="S45" s="80">
        <v>12</v>
      </c>
      <c r="T45" s="82">
        <v>6</v>
      </c>
      <c r="V45" s="61">
        <f t="shared" si="14"/>
        <v>1.4343675417661097</v>
      </c>
      <c r="W45" s="60">
        <f t="shared" si="15"/>
        <v>11.339622641509433</v>
      </c>
      <c r="X45" s="60">
        <f t="shared" si="16"/>
        <v>1.521518987341772</v>
      </c>
      <c r="Y45" s="60">
        <f t="shared" si="17"/>
        <v>7.9056603773584913</v>
      </c>
    </row>
    <row r="46" spans="1:25" x14ac:dyDescent="0.25">
      <c r="A46" s="25">
        <v>43922</v>
      </c>
      <c r="B46" s="28">
        <v>5.94</v>
      </c>
      <c r="C46" s="28">
        <v>4.57</v>
      </c>
      <c r="D46" s="28">
        <v>1.27</v>
      </c>
      <c r="E46" s="28">
        <v>77</v>
      </c>
      <c r="F46" s="28">
        <v>108</v>
      </c>
      <c r="G46" s="28">
        <v>640</v>
      </c>
      <c r="H46" s="32">
        <v>226</v>
      </c>
      <c r="I46" s="28">
        <v>352</v>
      </c>
      <c r="J46" s="28">
        <v>332</v>
      </c>
      <c r="K46" s="28">
        <v>306</v>
      </c>
      <c r="L46" s="28">
        <v>110</v>
      </c>
      <c r="M46" s="28">
        <v>41.5</v>
      </c>
      <c r="N46" s="25">
        <v>43922</v>
      </c>
      <c r="O46" s="28">
        <v>3.64</v>
      </c>
      <c r="P46" s="28">
        <v>0.32</v>
      </c>
      <c r="Q46" s="28">
        <v>2.0699999999999998</v>
      </c>
      <c r="R46" s="28">
        <v>1.62</v>
      </c>
      <c r="S46" s="28">
        <v>7.0000000000000007E-2</v>
      </c>
      <c r="T46" s="28">
        <v>0.11</v>
      </c>
      <c r="U46" s="6"/>
      <c r="V46" s="30">
        <f t="shared" si="14"/>
        <v>0.1203125</v>
      </c>
      <c r="W46" s="30">
        <f t="shared" si="15"/>
        <v>0.34070796460176989</v>
      </c>
      <c r="X46" s="30">
        <f t="shared" si="16"/>
        <v>0.21796359724856343</v>
      </c>
      <c r="Y46" s="30">
        <f t="shared" si="17"/>
        <v>2.831858407079646</v>
      </c>
    </row>
    <row r="47" spans="1:25" ht="30" x14ac:dyDescent="0.25">
      <c r="A47" s="54" t="s">
        <v>90</v>
      </c>
      <c r="B47" s="59" t="s">
        <v>42</v>
      </c>
      <c r="C47" s="55" t="s">
        <v>41</v>
      </c>
      <c r="D47" s="81">
        <v>3.7</v>
      </c>
      <c r="E47" s="81">
        <v>3.8</v>
      </c>
      <c r="F47" s="81"/>
      <c r="G47" s="81">
        <v>1.31</v>
      </c>
      <c r="H47" s="81">
        <v>0.28000000000000003</v>
      </c>
      <c r="I47" s="81"/>
      <c r="J47" s="81"/>
      <c r="K47" s="81">
        <v>0.7</v>
      </c>
      <c r="L47" s="81"/>
      <c r="M47" s="81">
        <v>0.35</v>
      </c>
      <c r="N47" s="54" t="s">
        <v>90</v>
      </c>
      <c r="O47" s="80">
        <v>86</v>
      </c>
      <c r="P47" s="80">
        <v>103</v>
      </c>
      <c r="Q47" s="80">
        <v>22</v>
      </c>
      <c r="R47" s="80">
        <v>24</v>
      </c>
      <c r="S47" s="80">
        <v>12</v>
      </c>
      <c r="T47" s="80">
        <v>3.6</v>
      </c>
      <c r="V47" s="61">
        <f t="shared" si="14"/>
        <v>2.9007633587786259</v>
      </c>
      <c r="W47" s="60">
        <f t="shared" si="15"/>
        <v>13.571428571428569</v>
      </c>
      <c r="X47" s="60">
        <f t="shared" si="16"/>
        <v>1.027027027027027</v>
      </c>
      <c r="Y47" s="60">
        <f t="shared" si="17"/>
        <v>4.6785714285714279</v>
      </c>
    </row>
    <row r="48" spans="1:25" ht="30" x14ac:dyDescent="0.25">
      <c r="A48" s="54" t="s">
        <v>90</v>
      </c>
      <c r="B48" s="59" t="s">
        <v>44</v>
      </c>
      <c r="C48" s="55" t="s">
        <v>41</v>
      </c>
      <c r="D48" s="81">
        <v>3.85</v>
      </c>
      <c r="E48" s="81">
        <v>6.25</v>
      </c>
      <c r="F48" s="81"/>
      <c r="G48" s="81">
        <v>4.25</v>
      </c>
      <c r="H48" s="81">
        <v>0.5</v>
      </c>
      <c r="I48" s="81"/>
      <c r="J48" s="81"/>
      <c r="K48" s="81">
        <v>2.63</v>
      </c>
      <c r="L48" s="81"/>
      <c r="M48" s="81">
        <v>0.63</v>
      </c>
      <c r="N48" s="54" t="s">
        <v>90</v>
      </c>
      <c r="O48" s="80">
        <v>226</v>
      </c>
      <c r="P48" s="80">
        <v>224</v>
      </c>
      <c r="Q48" s="80">
        <v>17</v>
      </c>
      <c r="R48" s="80">
        <v>58</v>
      </c>
      <c r="S48" s="80">
        <v>10.6</v>
      </c>
      <c r="T48" s="80">
        <v>5.6</v>
      </c>
      <c r="V48" s="61">
        <f t="shared" si="14"/>
        <v>1.4705882352941178</v>
      </c>
      <c r="W48" s="60">
        <f t="shared" si="15"/>
        <v>12.5</v>
      </c>
      <c r="X48" s="60">
        <f t="shared" si="16"/>
        <v>1.6233766233766234</v>
      </c>
      <c r="Y48" s="60">
        <f t="shared" si="17"/>
        <v>8.5</v>
      </c>
    </row>
    <row r="49" spans="1:25" ht="30" x14ac:dyDescent="0.25">
      <c r="A49" s="54" t="s">
        <v>91</v>
      </c>
      <c r="B49" s="59" t="s">
        <v>42</v>
      </c>
      <c r="C49" s="55" t="s">
        <v>41</v>
      </c>
      <c r="D49" s="81">
        <v>3.4</v>
      </c>
      <c r="E49" s="81">
        <v>4.0999999999999996</v>
      </c>
      <c r="F49" s="81"/>
      <c r="G49" s="81">
        <v>1.73</v>
      </c>
      <c r="H49" s="81">
        <v>0.3</v>
      </c>
      <c r="I49" s="81"/>
      <c r="J49" s="81"/>
      <c r="K49" s="81">
        <v>1.1499999999999999</v>
      </c>
      <c r="L49" s="81"/>
      <c r="M49" s="81">
        <v>0.38</v>
      </c>
      <c r="N49" s="54" t="s">
        <v>91</v>
      </c>
      <c r="O49" s="80">
        <v>96</v>
      </c>
      <c r="P49" s="80">
        <v>116</v>
      </c>
      <c r="Q49" s="80">
        <v>24</v>
      </c>
      <c r="R49" s="80">
        <v>32</v>
      </c>
      <c r="S49" s="80">
        <v>11.4</v>
      </c>
      <c r="T49" s="80">
        <v>2.6</v>
      </c>
      <c r="V49" s="61">
        <f t="shared" si="14"/>
        <v>2.3699421965317917</v>
      </c>
      <c r="W49" s="60">
        <f t="shared" si="15"/>
        <v>13.666666666666666</v>
      </c>
      <c r="X49" s="60">
        <f t="shared" si="16"/>
        <v>1.2058823529411764</v>
      </c>
      <c r="Y49" s="60">
        <f t="shared" si="17"/>
        <v>5.7666666666666666</v>
      </c>
    </row>
    <row r="50" spans="1:25" ht="30" x14ac:dyDescent="0.25">
      <c r="A50" s="54" t="s">
        <v>91</v>
      </c>
      <c r="B50" s="59" t="s">
        <v>44</v>
      </c>
      <c r="C50" s="55" t="s">
        <v>41</v>
      </c>
      <c r="D50" s="81">
        <v>3.45</v>
      </c>
      <c r="E50" s="81">
        <v>5.54</v>
      </c>
      <c r="F50" s="81"/>
      <c r="G50" s="81">
        <v>4.8600000000000003</v>
      </c>
      <c r="H50" s="81">
        <v>0.48</v>
      </c>
      <c r="I50" s="81"/>
      <c r="J50" s="81"/>
      <c r="K50" s="81">
        <v>2.75</v>
      </c>
      <c r="L50" s="81"/>
      <c r="M50" s="81">
        <v>0.57999999999999996</v>
      </c>
      <c r="N50" s="54" t="s">
        <v>91</v>
      </c>
      <c r="O50" s="80">
        <v>148</v>
      </c>
      <c r="P50" s="80">
        <v>226</v>
      </c>
      <c r="Q50" s="80">
        <v>19.2</v>
      </c>
      <c r="R50" s="80">
        <v>66</v>
      </c>
      <c r="S50" s="80">
        <v>9</v>
      </c>
      <c r="T50" s="80">
        <v>7.8</v>
      </c>
      <c r="V50" s="61">
        <f t="shared" si="14"/>
        <v>1.1399176954732511</v>
      </c>
      <c r="W50" s="60">
        <f t="shared" si="15"/>
        <v>11.541666666666668</v>
      </c>
      <c r="X50" s="60">
        <f t="shared" si="16"/>
        <v>1.6057971014492753</v>
      </c>
      <c r="Y50" s="60">
        <f t="shared" si="17"/>
        <v>10.125000000000002</v>
      </c>
    </row>
    <row r="51" spans="1:25" x14ac:dyDescent="0.25">
      <c r="A51" s="133">
        <v>43945</v>
      </c>
      <c r="B51" s="43">
        <v>5.75</v>
      </c>
      <c r="C51" s="43">
        <v>4.03</v>
      </c>
      <c r="D51" s="43">
        <v>0</v>
      </c>
      <c r="E51" s="43">
        <v>154</v>
      </c>
      <c r="F51" s="43">
        <v>95</v>
      </c>
      <c r="G51" s="43">
        <v>520</v>
      </c>
      <c r="H51" s="46">
        <v>185</v>
      </c>
      <c r="I51" s="43">
        <v>402</v>
      </c>
      <c r="J51" s="43">
        <v>304</v>
      </c>
      <c r="K51" s="46">
        <v>229</v>
      </c>
      <c r="L51" s="43">
        <v>20</v>
      </c>
      <c r="M51" s="43">
        <v>46.4</v>
      </c>
      <c r="N51" s="133">
        <v>43945</v>
      </c>
      <c r="O51" s="75">
        <v>3.4</v>
      </c>
      <c r="P51" s="41">
        <v>0.36</v>
      </c>
      <c r="Q51" s="41" t="s">
        <v>92</v>
      </c>
      <c r="R51" s="75">
        <v>1.3</v>
      </c>
      <c r="S51" s="75">
        <v>0.1</v>
      </c>
      <c r="T51" s="41">
        <v>0.11</v>
      </c>
      <c r="U51" s="6"/>
      <c r="V51" s="27">
        <f t="shared" ref="V51:V54" si="18">E51/G51</f>
        <v>0.29615384615384616</v>
      </c>
      <c r="W51" s="30">
        <f t="shared" ref="W51:W54" si="19">E51/H51</f>
        <v>0.83243243243243248</v>
      </c>
      <c r="X51" s="30">
        <f t="shared" ref="X51:X54" si="20">E51/(D51+I51)</f>
        <v>0.38308457711442784</v>
      </c>
      <c r="Y51" s="30">
        <f t="shared" ref="Y51" si="21">G51/H51</f>
        <v>2.810810810810811</v>
      </c>
    </row>
    <row r="52" spans="1:25" x14ac:dyDescent="0.25">
      <c r="A52" s="25">
        <v>43957</v>
      </c>
      <c r="B52" s="97">
        <v>6.43</v>
      </c>
      <c r="C52" s="97">
        <v>4.83</v>
      </c>
      <c r="D52" s="97">
        <v>0</v>
      </c>
      <c r="E52" s="97">
        <v>409</v>
      </c>
      <c r="F52" s="97">
        <v>102</v>
      </c>
      <c r="G52" s="97">
        <v>500</v>
      </c>
      <c r="H52" s="99">
        <v>173</v>
      </c>
      <c r="I52" s="97">
        <v>376</v>
      </c>
      <c r="J52" s="97">
        <v>256</v>
      </c>
      <c r="K52" s="97">
        <v>292</v>
      </c>
      <c r="L52" s="97">
        <v>74</v>
      </c>
      <c r="M52" s="97">
        <v>47.7</v>
      </c>
      <c r="N52" s="25">
        <v>43957</v>
      </c>
      <c r="O52" s="28">
        <v>2.72</v>
      </c>
      <c r="P52" s="28">
        <v>0.55000000000000004</v>
      </c>
      <c r="Q52" s="28" t="s">
        <v>92</v>
      </c>
      <c r="R52" s="28">
        <v>1.37</v>
      </c>
      <c r="S52" s="27">
        <v>0</v>
      </c>
      <c r="T52" s="28">
        <v>0.27</v>
      </c>
      <c r="U52" s="6"/>
      <c r="V52" s="134">
        <f t="shared" si="18"/>
        <v>0.81799999999999995</v>
      </c>
      <c r="W52" s="134">
        <f t="shared" si="19"/>
        <v>2.3641618497109826</v>
      </c>
      <c r="X52" s="134">
        <f t="shared" si="20"/>
        <v>1.0877659574468086</v>
      </c>
      <c r="Y52" s="134">
        <f>G52/H52</f>
        <v>2.8901734104046244</v>
      </c>
    </row>
    <row r="53" spans="1:25" ht="30" x14ac:dyDescent="0.25">
      <c r="A53" s="54" t="s">
        <v>94</v>
      </c>
      <c r="B53" s="59" t="s">
        <v>42</v>
      </c>
      <c r="C53" s="55" t="s">
        <v>41</v>
      </c>
      <c r="D53" s="81">
        <v>3.6</v>
      </c>
      <c r="E53" s="80">
        <v>2.89</v>
      </c>
      <c r="F53" s="80"/>
      <c r="G53" s="80">
        <v>1.46</v>
      </c>
      <c r="H53" s="80">
        <v>0.33</v>
      </c>
      <c r="I53" s="80"/>
      <c r="J53" s="80"/>
      <c r="K53" s="80">
        <v>0.75</v>
      </c>
      <c r="L53" s="80"/>
      <c r="M53" s="80">
        <v>0.34</v>
      </c>
      <c r="N53" s="54" t="s">
        <v>94</v>
      </c>
      <c r="O53" s="80">
        <v>91</v>
      </c>
      <c r="P53" s="80">
        <v>84</v>
      </c>
      <c r="Q53" s="80">
        <v>22</v>
      </c>
      <c r="R53" s="80">
        <v>26</v>
      </c>
      <c r="S53" s="80">
        <v>9.8000000000000007</v>
      </c>
      <c r="T53" s="80">
        <v>3.6</v>
      </c>
      <c r="V53" s="132">
        <f t="shared" si="18"/>
        <v>1.9794520547945207</v>
      </c>
      <c r="W53" s="132">
        <f t="shared" si="19"/>
        <v>8.7575757575757578</v>
      </c>
      <c r="X53" s="132">
        <f t="shared" si="20"/>
        <v>0.80277777777777781</v>
      </c>
      <c r="Y53" s="132">
        <f t="shared" ref="Y53:Y54" si="22">G53/H53</f>
        <v>4.4242424242424239</v>
      </c>
    </row>
    <row r="54" spans="1:25" ht="30" x14ac:dyDescent="0.25">
      <c r="A54" s="54" t="s">
        <v>94</v>
      </c>
      <c r="B54" s="59" t="s">
        <v>44</v>
      </c>
      <c r="C54" s="55" t="s">
        <v>41</v>
      </c>
      <c r="D54" s="80">
        <v>3.84</v>
      </c>
      <c r="E54" s="80">
        <v>5.25</v>
      </c>
      <c r="F54" s="80"/>
      <c r="G54" s="80">
        <v>5.65</v>
      </c>
      <c r="H54" s="80">
        <v>0.51</v>
      </c>
      <c r="I54" s="80"/>
      <c r="J54" s="80"/>
      <c r="K54" s="80">
        <v>2.88</v>
      </c>
      <c r="L54" s="80"/>
      <c r="M54" s="80">
        <v>0.72</v>
      </c>
      <c r="N54" s="54" t="s">
        <v>94</v>
      </c>
      <c r="O54" s="80">
        <v>116</v>
      </c>
      <c r="P54" s="80">
        <v>268</v>
      </c>
      <c r="Q54" s="80">
        <v>22</v>
      </c>
      <c r="R54" s="80">
        <v>66</v>
      </c>
      <c r="S54" s="80">
        <v>9.4</v>
      </c>
      <c r="T54" s="80">
        <v>7.2</v>
      </c>
      <c r="V54" s="132">
        <f t="shared" si="18"/>
        <v>0.92920353982300874</v>
      </c>
      <c r="W54" s="132">
        <f t="shared" si="19"/>
        <v>10.294117647058822</v>
      </c>
      <c r="X54" s="132">
        <f t="shared" si="20"/>
        <v>1.3671875</v>
      </c>
      <c r="Y54" s="132">
        <f t="shared" si="22"/>
        <v>11.078431372549019</v>
      </c>
    </row>
  </sheetData>
  <mergeCells count="3">
    <mergeCell ref="D6:M6"/>
    <mergeCell ref="O6:T6"/>
    <mergeCell ref="V6:Y6"/>
  </mergeCells>
  <pageMargins left="0.7" right="0.7" top="0.75" bottom="0.75" header="0.3" footer="0.3"/>
  <pageSetup paperSize="9" orientation="landscape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437433056A2FA4B86576E36C5EEFE17" ma:contentTypeVersion="9" ma:contentTypeDescription="Izveidot jaunu dokumentu." ma:contentTypeScope="" ma:versionID="647ac660d3fb8f17dfaf289e8b0103b4">
  <xsd:schema xmlns:xsd="http://www.w3.org/2001/XMLSchema" xmlns:xs="http://www.w3.org/2001/XMLSchema" xmlns:p="http://schemas.microsoft.com/office/2006/metadata/properties" xmlns:ns3="c83f29fb-cde7-4d80-ade5-85cac3af2b8a" targetNamespace="http://schemas.microsoft.com/office/2006/metadata/properties" ma:root="true" ma:fieldsID="6d9b03bde695ad2850526bb0dbef9e8f" ns3:_="">
    <xsd:import namespace="c83f29fb-cde7-4d80-ade5-85cac3af2b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f29fb-cde7-4d80-ade5-85cac3af2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F65E8D-E194-4D74-8A21-B41ACC5AE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3f29fb-cde7-4d80-ade5-85cac3af2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B1D5BF-4CF1-4678-91A7-AD2464761D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040129-D6EA-4726-86F2-ACC56972D28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c83f29fb-cde7-4d80-ade5-85cac3af2b8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Beorange</vt:lpstr>
      <vt:lpstr>Haiku</vt:lpstr>
      <vt:lpstr>Imea</vt:lpstr>
      <vt:lpstr>Managua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 Liepins</dc:creator>
  <cp:lastModifiedBy>Anita Osvalde</cp:lastModifiedBy>
  <cp:lastPrinted>2020-01-20T14:30:40Z</cp:lastPrinted>
  <dcterms:created xsi:type="dcterms:W3CDTF">2018-09-14T10:01:28Z</dcterms:created>
  <dcterms:modified xsi:type="dcterms:W3CDTF">2021-09-21T13:32:05Z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0x010100B437433056A2FA4B86576E36C5EEFE17</vt:lpwstr>
  </property>
</Properties>
</file>