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ita.BIO\Documents\Projekts Sadarbiba 2018\tomati gurki 2018\Dokumenti projekta sagatavosanai 2 kartai 2018\Atskaitei darzenu projektam\Kligenu monitorings un raza 2020 2021\"/>
    </mc:Choice>
  </mc:AlternateContent>
  <bookViews>
    <workbookView xWindow="2475" yWindow="60" windowWidth="19320" windowHeight="15480"/>
  </bookViews>
  <sheets>
    <sheet name="Lap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8" i="1" l="1"/>
  <c r="Z28" i="1" l="1"/>
  <c r="Y28" i="1"/>
  <c r="X64" i="1"/>
  <c r="Z64" i="1" l="1"/>
  <c r="Y64" i="1"/>
  <c r="W69" i="1"/>
  <c r="V69" i="1"/>
  <c r="X62" i="1"/>
  <c r="X60" i="1"/>
  <c r="X58" i="1"/>
  <c r="X56" i="1"/>
  <c r="X54" i="1"/>
  <c r="X52" i="1"/>
  <c r="X50" i="1"/>
  <c r="X48" i="1"/>
  <c r="X46" i="1"/>
  <c r="X44" i="1"/>
  <c r="X42" i="1"/>
  <c r="X40" i="1"/>
  <c r="X38" i="1"/>
  <c r="X36" i="1"/>
  <c r="X34" i="1"/>
  <c r="X32" i="1"/>
  <c r="X30" i="1"/>
  <c r="X26" i="1"/>
  <c r="X24" i="1"/>
  <c r="X22" i="1"/>
  <c r="X20" i="1"/>
  <c r="X18" i="1"/>
  <c r="X16" i="1"/>
  <c r="X14" i="1"/>
  <c r="R69" i="1"/>
  <c r="Q69" i="1"/>
  <c r="N69" i="1"/>
  <c r="M69" i="1"/>
  <c r="Z18" i="1" l="1"/>
  <c r="Y18" i="1"/>
  <c r="Z26" i="1"/>
  <c r="Y26" i="1"/>
  <c r="Z36" i="1"/>
  <c r="Y36" i="1"/>
  <c r="Z44" i="1"/>
  <c r="Y44" i="1"/>
  <c r="Z52" i="1"/>
  <c r="Y52" i="1"/>
  <c r="Z60" i="1"/>
  <c r="Y60" i="1"/>
  <c r="Z20" i="1"/>
  <c r="Y20" i="1"/>
  <c r="Z30" i="1"/>
  <c r="Y30" i="1"/>
  <c r="Z38" i="1"/>
  <c r="Y38" i="1"/>
  <c r="Z46" i="1"/>
  <c r="Y46" i="1"/>
  <c r="Z54" i="1"/>
  <c r="Y54" i="1"/>
  <c r="Z62" i="1"/>
  <c r="Y62" i="1"/>
  <c r="Z14" i="1"/>
  <c r="Y14" i="1"/>
  <c r="Z22" i="1"/>
  <c r="Y22" i="1"/>
  <c r="Z32" i="1"/>
  <c r="Y32" i="1"/>
  <c r="Z40" i="1"/>
  <c r="Y40" i="1"/>
  <c r="Z48" i="1"/>
  <c r="Y48" i="1"/>
  <c r="Z56" i="1"/>
  <c r="Y56" i="1"/>
  <c r="Z16" i="1"/>
  <c r="Y16" i="1"/>
  <c r="Z24" i="1"/>
  <c r="Y24" i="1"/>
  <c r="Z34" i="1"/>
  <c r="Y34" i="1"/>
  <c r="Z42" i="1"/>
  <c r="Y42" i="1"/>
  <c r="Z50" i="1"/>
  <c r="Y50" i="1"/>
  <c r="Z58" i="1"/>
  <c r="Y58" i="1"/>
  <c r="X69" i="1"/>
  <c r="Z3" i="1" s="1"/>
  <c r="S62" i="1"/>
  <c r="S60" i="1"/>
  <c r="S58" i="1"/>
  <c r="S56" i="1"/>
  <c r="S54" i="1"/>
  <c r="S52" i="1"/>
  <c r="S50" i="1"/>
  <c r="S48" i="1"/>
  <c r="S46" i="1"/>
  <c r="S44" i="1"/>
  <c r="S42" i="1"/>
  <c r="S40" i="1"/>
  <c r="S38" i="1"/>
  <c r="S36" i="1"/>
  <c r="S34" i="1"/>
  <c r="S32" i="1"/>
  <c r="S30" i="1"/>
  <c r="S28" i="1"/>
  <c r="S26" i="1"/>
  <c r="S24" i="1"/>
  <c r="S22" i="1"/>
  <c r="S20" i="1"/>
  <c r="S18" i="1"/>
  <c r="S16" i="1"/>
  <c r="S14" i="1"/>
  <c r="Z67" i="1" l="1"/>
  <c r="U28" i="1"/>
  <c r="T28" i="1"/>
  <c r="U14" i="1"/>
  <c r="T14" i="1"/>
  <c r="U62" i="1"/>
  <c r="T62" i="1"/>
  <c r="U20" i="1"/>
  <c r="T20" i="1"/>
  <c r="U44" i="1"/>
  <c r="T44" i="1"/>
  <c r="U60" i="1"/>
  <c r="T60" i="1"/>
  <c r="U38" i="1"/>
  <c r="T38" i="1"/>
  <c r="U54" i="1"/>
  <c r="T54" i="1"/>
  <c r="U16" i="1"/>
  <c r="T16" i="1"/>
  <c r="U24" i="1"/>
  <c r="T24" i="1"/>
  <c r="U32" i="1"/>
  <c r="T32" i="1"/>
  <c r="U40" i="1"/>
  <c r="T40" i="1"/>
  <c r="U48" i="1"/>
  <c r="T48" i="1"/>
  <c r="U56" i="1"/>
  <c r="T56" i="1"/>
  <c r="U36" i="1"/>
  <c r="T36" i="1"/>
  <c r="U52" i="1"/>
  <c r="T52" i="1"/>
  <c r="U22" i="1"/>
  <c r="T22" i="1"/>
  <c r="U30" i="1"/>
  <c r="T30" i="1"/>
  <c r="U46" i="1"/>
  <c r="T46" i="1"/>
  <c r="U18" i="1"/>
  <c r="T18" i="1"/>
  <c r="U26" i="1"/>
  <c r="T26" i="1"/>
  <c r="U34" i="1"/>
  <c r="T34" i="1"/>
  <c r="U42" i="1"/>
  <c r="T42" i="1"/>
  <c r="U50" i="1"/>
  <c r="T50" i="1"/>
  <c r="U58" i="1"/>
  <c r="T58" i="1"/>
  <c r="V71" i="1"/>
  <c r="W71" i="1"/>
  <c r="I69" i="1" l="1"/>
  <c r="H69" i="1"/>
  <c r="D69" i="1" l="1"/>
  <c r="C69" i="1"/>
  <c r="E12" i="1" l="1"/>
  <c r="E14" i="1"/>
  <c r="E16" i="1"/>
  <c r="E18" i="1"/>
  <c r="E20" i="1"/>
  <c r="E22" i="1"/>
  <c r="E24" i="1"/>
  <c r="E26" i="1"/>
  <c r="E28" i="1"/>
  <c r="E30" i="1"/>
  <c r="E32" i="1"/>
  <c r="E8" i="1"/>
  <c r="F8" i="1" s="1"/>
  <c r="G30" i="1" l="1"/>
  <c r="F30" i="1"/>
  <c r="G22" i="1"/>
  <c r="F22" i="1"/>
  <c r="G14" i="1"/>
  <c r="F14" i="1"/>
  <c r="G28" i="1"/>
  <c r="F28" i="1"/>
  <c r="G20" i="1"/>
  <c r="F20" i="1"/>
  <c r="G12" i="1"/>
  <c r="F12" i="1"/>
  <c r="G26" i="1"/>
  <c r="F26" i="1"/>
  <c r="G18" i="1"/>
  <c r="F18" i="1"/>
  <c r="G32" i="1"/>
  <c r="F32" i="1"/>
  <c r="G24" i="1"/>
  <c r="F24" i="1"/>
  <c r="G16" i="1"/>
  <c r="F16" i="1"/>
  <c r="G8" i="1"/>
  <c r="E64" i="1"/>
  <c r="O62" i="1"/>
  <c r="P62" i="1" s="1"/>
  <c r="J62" i="1"/>
  <c r="E62" i="1"/>
  <c r="O60" i="1"/>
  <c r="P60" i="1" s="1"/>
  <c r="J60" i="1"/>
  <c r="E60" i="1"/>
  <c r="O58" i="1"/>
  <c r="P58" i="1" s="1"/>
  <c r="J58" i="1"/>
  <c r="E58" i="1"/>
  <c r="O56" i="1"/>
  <c r="P56" i="1" s="1"/>
  <c r="J56" i="1"/>
  <c r="E56" i="1"/>
  <c r="O54" i="1"/>
  <c r="P54" i="1" s="1"/>
  <c r="J54" i="1"/>
  <c r="E54" i="1"/>
  <c r="O52" i="1"/>
  <c r="P52" i="1" s="1"/>
  <c r="J52" i="1"/>
  <c r="E52" i="1"/>
  <c r="O50" i="1"/>
  <c r="P50" i="1" s="1"/>
  <c r="J50" i="1"/>
  <c r="E50" i="1"/>
  <c r="O48" i="1"/>
  <c r="P48" i="1" s="1"/>
  <c r="J48" i="1"/>
  <c r="E48" i="1"/>
  <c r="O46" i="1"/>
  <c r="P46" i="1" s="1"/>
  <c r="J46" i="1"/>
  <c r="E46" i="1"/>
  <c r="O44" i="1"/>
  <c r="P44" i="1" s="1"/>
  <c r="J44" i="1"/>
  <c r="E44" i="1"/>
  <c r="O42" i="1"/>
  <c r="P42" i="1" s="1"/>
  <c r="J42" i="1"/>
  <c r="E42" i="1"/>
  <c r="O40" i="1"/>
  <c r="P40" i="1" s="1"/>
  <c r="J40" i="1"/>
  <c r="E40" i="1"/>
  <c r="O38" i="1"/>
  <c r="P38" i="1" s="1"/>
  <c r="J38" i="1"/>
  <c r="E38" i="1"/>
  <c r="O36" i="1"/>
  <c r="P36" i="1" s="1"/>
  <c r="J36" i="1"/>
  <c r="E36" i="1"/>
  <c r="O34" i="1"/>
  <c r="P34" i="1" s="1"/>
  <c r="J34" i="1"/>
  <c r="E34" i="1"/>
  <c r="O32" i="1"/>
  <c r="P32" i="1" s="1"/>
  <c r="J32" i="1"/>
  <c r="O30" i="1"/>
  <c r="P30" i="1" s="1"/>
  <c r="J30" i="1"/>
  <c r="O28" i="1"/>
  <c r="P28" i="1" s="1"/>
  <c r="J28" i="1"/>
  <c r="O26" i="1"/>
  <c r="P26" i="1" s="1"/>
  <c r="J26" i="1"/>
  <c r="O24" i="1"/>
  <c r="P24" i="1" s="1"/>
  <c r="J24" i="1"/>
  <c r="O22" i="1"/>
  <c r="P22" i="1" s="1"/>
  <c r="J22" i="1"/>
  <c r="O20" i="1"/>
  <c r="P20" i="1" s="1"/>
  <c r="J20" i="1"/>
  <c r="O18" i="1"/>
  <c r="P18" i="1" s="1"/>
  <c r="J18" i="1"/>
  <c r="O16" i="1"/>
  <c r="P16" i="1" s="1"/>
  <c r="J16" i="1"/>
  <c r="O14" i="1"/>
  <c r="J14" i="1"/>
  <c r="K14" i="1" s="1"/>
  <c r="J12" i="1"/>
  <c r="J10" i="1"/>
  <c r="E10" i="1"/>
  <c r="G36" i="1" l="1"/>
  <c r="F36" i="1"/>
  <c r="L22" i="1"/>
  <c r="K22" i="1"/>
  <c r="G34" i="1"/>
  <c r="F34" i="1"/>
  <c r="L44" i="1"/>
  <c r="K44" i="1"/>
  <c r="G10" i="1"/>
  <c r="F10" i="1"/>
  <c r="L34" i="1"/>
  <c r="K34" i="1"/>
  <c r="G40" i="1"/>
  <c r="F40" i="1"/>
  <c r="L42" i="1"/>
  <c r="K42" i="1"/>
  <c r="G48" i="1"/>
  <c r="F48" i="1"/>
  <c r="L50" i="1"/>
  <c r="K50" i="1"/>
  <c r="G56" i="1"/>
  <c r="F56" i="1"/>
  <c r="L58" i="1"/>
  <c r="K58" i="1"/>
  <c r="G64" i="1"/>
  <c r="F64" i="1"/>
  <c r="L12" i="1"/>
  <c r="K12" i="1"/>
  <c r="L38" i="1"/>
  <c r="K38" i="1"/>
  <c r="G44" i="1"/>
  <c r="F44" i="1"/>
  <c r="G52" i="1"/>
  <c r="F52" i="1"/>
  <c r="L62" i="1"/>
  <c r="K62" i="1"/>
  <c r="L18" i="1"/>
  <c r="K18" i="1"/>
  <c r="L30" i="1"/>
  <c r="K30" i="1"/>
  <c r="L10" i="1"/>
  <c r="K10" i="1"/>
  <c r="L16" i="1"/>
  <c r="K16" i="1"/>
  <c r="L20" i="1"/>
  <c r="K20" i="1"/>
  <c r="L24" i="1"/>
  <c r="K24" i="1"/>
  <c r="L28" i="1"/>
  <c r="K28" i="1"/>
  <c r="L32" i="1"/>
  <c r="K32" i="1"/>
  <c r="G38" i="1"/>
  <c r="F38" i="1"/>
  <c r="L40" i="1"/>
  <c r="K40" i="1"/>
  <c r="G46" i="1"/>
  <c r="F46" i="1"/>
  <c r="L48" i="1"/>
  <c r="K48" i="1"/>
  <c r="G54" i="1"/>
  <c r="F54" i="1"/>
  <c r="L56" i="1"/>
  <c r="K56" i="1"/>
  <c r="G62" i="1"/>
  <c r="F62" i="1"/>
  <c r="L46" i="1"/>
  <c r="K46" i="1"/>
  <c r="G60" i="1"/>
  <c r="F60" i="1"/>
  <c r="L54" i="1"/>
  <c r="K54" i="1"/>
  <c r="L26" i="1"/>
  <c r="K26" i="1"/>
  <c r="L36" i="1"/>
  <c r="K36" i="1"/>
  <c r="G42" i="1"/>
  <c r="F42" i="1"/>
  <c r="G50" i="1"/>
  <c r="F50" i="1"/>
  <c r="L52" i="1"/>
  <c r="K52" i="1"/>
  <c r="G58" i="1"/>
  <c r="F58" i="1"/>
  <c r="L60" i="1"/>
  <c r="K60" i="1"/>
  <c r="E69" i="1"/>
  <c r="P14" i="1"/>
  <c r="P67" i="1" s="1"/>
  <c r="O69" i="1"/>
  <c r="L14" i="1"/>
  <c r="J69" i="1"/>
  <c r="G67" i="1" l="1"/>
  <c r="L67" i="1"/>
  <c r="L3" i="1"/>
  <c r="H71" i="1"/>
  <c r="I71" i="1"/>
  <c r="G3" i="1"/>
  <c r="C71" i="1"/>
  <c r="D71" i="1"/>
  <c r="P3" i="1"/>
  <c r="N71" i="1"/>
  <c r="M71" i="1"/>
  <c r="S12" i="1"/>
  <c r="T12" i="1" s="1"/>
  <c r="S69" i="1" l="1"/>
  <c r="R71" i="1" s="1"/>
  <c r="U12" i="1"/>
  <c r="U67" i="1" s="1"/>
  <c r="Q71" i="1" l="1"/>
  <c r="U3" i="1"/>
</calcChain>
</file>

<file path=xl/sharedStrings.xml><?xml version="1.0" encoding="utf-8"?>
<sst xmlns="http://schemas.openxmlformats.org/spreadsheetml/2006/main" count="54" uniqueCount="19">
  <si>
    <t>Kopējā platība</t>
  </si>
  <si>
    <t>Ražas uzskaite</t>
  </si>
  <si>
    <t>m2</t>
  </si>
  <si>
    <t>Nedēļa</t>
  </si>
  <si>
    <t>Datums</t>
  </si>
  <si>
    <t>kg/m2</t>
  </si>
  <si>
    <t>Standarts</t>
  </si>
  <si>
    <t>Nestan.</t>
  </si>
  <si>
    <t xml:space="preserve">Kopā </t>
  </si>
  <si>
    <t>KOPĀ</t>
  </si>
  <si>
    <t>DAlTARY F1</t>
  </si>
  <si>
    <t>ORGANZA F1</t>
  </si>
  <si>
    <t>KIVU F1</t>
  </si>
  <si>
    <t>FUJIMARU F1</t>
  </si>
  <si>
    <t>SECURITA F1</t>
  </si>
  <si>
    <t>Standarts, %</t>
  </si>
  <si>
    <t>Nestandarts, %</t>
  </si>
  <si>
    <t>kg</t>
  </si>
  <si>
    <t>Standarts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</si>
</sst>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_ ;[Red]\-0.000\ "/>
    <numFmt numFmtId="165" formatCode="0.00_ ;[Red]\-0.00\ "/>
    <numFmt numFmtId="166" formatCode="0.00;[Red]0.00"/>
    <numFmt numFmtId="167" formatCode="0.0"/>
    <numFmt numFmtId="168" formatCode="0.000"/>
  </numFmts>
  <fonts count="22">
    <font>
      <sz val="11"/>
      <color theme="1"/>
      <name val="Calibri"/>
      <family val="2"/>
      <scheme val="minor"/>
    </font>
    <font>
      <sz val="14"/>
      <color theme="1"/>
      <name val="Arial1"/>
      <charset val="186"/>
    </font>
    <font>
      <b/>
      <sz val="14"/>
      <color indexed="8"/>
      <name val="Arial1"/>
      <charset val="186"/>
    </font>
    <font>
      <b/>
      <sz val="14"/>
      <color theme="1"/>
      <name val="Calibri"/>
      <family val="2"/>
      <charset val="186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theme="1"/>
      <name val="Calibri"/>
      <family val="2"/>
      <charset val="186"/>
      <scheme val="minor"/>
    </font>
    <font>
      <sz val="14"/>
      <color rgb="FF00206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charset val="186"/>
      <scheme val="minor"/>
    </font>
    <font>
      <sz val="14"/>
      <color rgb="FF7030A0"/>
      <name val="Calibri"/>
      <family val="2"/>
      <scheme val="minor"/>
    </font>
    <font>
      <sz val="14"/>
      <color theme="1"/>
      <name val="Calibri"/>
      <family val="2"/>
      <charset val="186"/>
      <scheme val="minor"/>
    </font>
    <font>
      <sz val="14"/>
      <color indexed="8"/>
      <name val="Arial1"/>
      <charset val="186"/>
    </font>
    <font>
      <sz val="11"/>
      <color theme="1"/>
      <name val="Calibri"/>
      <family val="2"/>
    </font>
    <font>
      <sz val="11"/>
      <color theme="1"/>
      <name val="Calibri"/>
      <family val="2"/>
      <charset val="186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Border="1" applyAlignment="1">
      <alignment horizontal="center"/>
    </xf>
    <xf numFmtId="14" fontId="4" fillId="0" borderId="0" xfId="0" applyNumberFormat="1" applyFont="1"/>
    <xf numFmtId="0" fontId="4" fillId="0" borderId="5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/>
    <xf numFmtId="0" fontId="6" fillId="0" borderId="5" xfId="0" applyFont="1" applyBorder="1"/>
    <xf numFmtId="0" fontId="3" fillId="0" borderId="0" xfId="0" applyFont="1"/>
    <xf numFmtId="165" fontId="8" fillId="0" borderId="0" xfId="0" applyNumberFormat="1" applyFont="1"/>
    <xf numFmtId="164" fontId="4" fillId="0" borderId="4" xfId="0" applyNumberFormat="1" applyFont="1" applyBorder="1"/>
    <xf numFmtId="0" fontId="9" fillId="0" borderId="0" xfId="0" applyFont="1"/>
    <xf numFmtId="0" fontId="10" fillId="0" borderId="0" xfId="0" applyFont="1"/>
    <xf numFmtId="164" fontId="4" fillId="0" borderId="5" xfId="0" applyNumberFormat="1" applyFont="1" applyBorder="1"/>
    <xf numFmtId="165" fontId="11" fillId="0" borderId="5" xfId="0" applyNumberFormat="1" applyFont="1" applyBorder="1"/>
    <xf numFmtId="0" fontId="1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4" fillId="0" borderId="3" xfId="0" applyFont="1" applyBorder="1"/>
    <xf numFmtId="0" fontId="8" fillId="0" borderId="0" xfId="0" applyFont="1"/>
    <xf numFmtId="0" fontId="7" fillId="0" borderId="0" xfId="0" applyFont="1" applyFill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166" fontId="4" fillId="0" borderId="0" xfId="0" applyNumberFormat="1" applyFont="1"/>
    <xf numFmtId="165" fontId="4" fillId="0" borderId="0" xfId="0" applyNumberFormat="1" applyFont="1"/>
    <xf numFmtId="165" fontId="4" fillId="0" borderId="8" xfId="0" applyNumberFormat="1" applyFont="1" applyBorder="1"/>
    <xf numFmtId="165" fontId="4" fillId="0" borderId="5" xfId="0" applyNumberFormat="1" applyFont="1" applyBorder="1"/>
    <xf numFmtId="167" fontId="4" fillId="0" borderId="4" xfId="0" applyNumberFormat="1" applyFont="1" applyBorder="1"/>
    <xf numFmtId="2" fontId="1" fillId="0" borderId="0" xfId="0" applyNumberFormat="1" applyFont="1" applyBorder="1"/>
    <xf numFmtId="2" fontId="16" fillId="0" borderId="0" xfId="0" applyNumberFormat="1" applyFont="1"/>
    <xf numFmtId="0" fontId="4" fillId="0" borderId="0" xfId="0" applyFont="1" applyAlignment="1">
      <alignment horizontal="center"/>
    </xf>
    <xf numFmtId="2" fontId="4" fillId="0" borderId="0" xfId="0" applyNumberFormat="1" applyFont="1"/>
    <xf numFmtId="2" fontId="0" fillId="0" borderId="0" xfId="0" applyNumberFormat="1"/>
    <xf numFmtId="2" fontId="4" fillId="0" borderId="0" xfId="0" applyNumberFormat="1" applyFont="1" applyBorder="1"/>
    <xf numFmtId="0" fontId="4" fillId="0" borderId="12" xfId="0" applyFont="1" applyBorder="1"/>
    <xf numFmtId="0" fontId="4" fillId="0" borderId="13" xfId="0" applyFont="1" applyBorder="1"/>
    <xf numFmtId="2" fontId="4" fillId="0" borderId="13" xfId="0" applyNumberFormat="1" applyFont="1" applyBorder="1"/>
    <xf numFmtId="14" fontId="4" fillId="0" borderId="13" xfId="0" applyNumberFormat="1" applyFont="1" applyBorder="1"/>
    <xf numFmtId="0" fontId="13" fillId="0" borderId="12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/>
    <xf numFmtId="2" fontId="17" fillId="0" borderId="0" xfId="0" applyNumberFormat="1" applyFont="1"/>
    <xf numFmtId="168" fontId="0" fillId="0" borderId="0" xfId="0" applyNumberFormat="1"/>
    <xf numFmtId="0" fontId="0" fillId="0" borderId="0" xfId="0" applyAlignment="1">
      <alignment vertical="top" wrapText="1"/>
    </xf>
    <xf numFmtId="0" fontId="19" fillId="0" borderId="0" xfId="0" applyFont="1" applyAlignment="1">
      <alignment vertical="center" wrapText="1"/>
    </xf>
    <xf numFmtId="0" fontId="16" fillId="0" borderId="0" xfId="0" applyFont="1"/>
    <xf numFmtId="0" fontId="21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2" fontId="1" fillId="0" borderId="0" xfId="0" applyNumberFormat="1" applyFont="1" applyFill="1" applyBorder="1"/>
    <xf numFmtId="0" fontId="15" fillId="0" borderId="0" xfId="0" applyFont="1" applyFill="1" applyBorder="1" applyAlignment="1">
      <alignment horizontal="center"/>
    </xf>
    <xf numFmtId="14" fontId="14" fillId="0" borderId="0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Fill="1" applyBorder="1"/>
    <xf numFmtId="2" fontId="4" fillId="0" borderId="0" xfId="0" applyNumberFormat="1" applyFont="1" applyFill="1" applyBorder="1"/>
    <xf numFmtId="2" fontId="0" fillId="0" borderId="0" xfId="0" applyNumberFormat="1" applyFill="1" applyBorder="1"/>
    <xf numFmtId="2" fontId="16" fillId="0" borderId="0" xfId="0" applyNumberFormat="1" applyFont="1" applyFill="1" applyBorder="1"/>
    <xf numFmtId="2" fontId="19" fillId="0" borderId="0" xfId="0" applyNumberFormat="1" applyFont="1" applyFill="1" applyBorder="1"/>
    <xf numFmtId="1" fontId="0" fillId="0" borderId="0" xfId="0" applyNumberFormat="1" applyFill="1" applyBorder="1"/>
    <xf numFmtId="167" fontId="0" fillId="0" borderId="0" xfId="0" applyNumberFormat="1" applyFill="1" applyBorder="1"/>
    <xf numFmtId="14" fontId="18" fillId="0" borderId="0" xfId="0" applyNumberFormat="1" applyFont="1" applyFill="1" applyBorder="1"/>
    <xf numFmtId="168" fontId="0" fillId="0" borderId="0" xfId="0" applyNumberFormat="1" applyFill="1" applyBorder="1"/>
    <xf numFmtId="0" fontId="2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0"/>
  <sheetViews>
    <sheetView tabSelected="1" topLeftCell="J1" workbookViewId="0">
      <selection activeCell="W140" sqref="W140"/>
    </sheetView>
  </sheetViews>
  <sheetFormatPr defaultRowHeight="15"/>
  <cols>
    <col min="2" max="2" width="14.85546875" customWidth="1"/>
    <col min="3" max="3" width="12.42578125" customWidth="1"/>
    <col min="5" max="5" width="16.140625" customWidth="1"/>
    <col min="6" max="6" width="17.42578125" customWidth="1"/>
    <col min="7" max="7" width="11.42578125" customWidth="1"/>
    <col min="8" max="8" width="15.5703125" customWidth="1"/>
    <col min="9" max="9" width="18.5703125" customWidth="1"/>
    <col min="10" max="11" width="18.42578125" customWidth="1"/>
    <col min="12" max="12" width="13.5703125" customWidth="1"/>
    <col min="13" max="13" width="13" customWidth="1"/>
    <col min="14" max="14" width="11.42578125" customWidth="1"/>
    <col min="15" max="15" width="15.5703125" customWidth="1"/>
    <col min="16" max="16" width="11.28515625" customWidth="1"/>
    <col min="17" max="17" width="12.28515625" customWidth="1"/>
    <col min="18" max="18" width="12.140625" customWidth="1"/>
    <col min="19" max="20" width="17.85546875" customWidth="1"/>
    <col min="21" max="21" width="12.140625" customWidth="1"/>
    <col min="22" max="22" width="16.140625" customWidth="1"/>
    <col min="23" max="23" width="16.28515625" customWidth="1"/>
    <col min="24" max="25" width="18.140625" customWidth="1"/>
    <col min="27" max="27" width="14.7109375" customWidth="1"/>
  </cols>
  <sheetData>
    <row r="1" spans="1:27" ht="18.75">
      <c r="A1" s="1"/>
      <c r="B1" s="1"/>
      <c r="C1" s="1"/>
      <c r="D1" s="1"/>
      <c r="E1" s="65" t="s">
        <v>0</v>
      </c>
      <c r="F1" s="65"/>
      <c r="G1" s="65"/>
      <c r="H1" s="10"/>
      <c r="I1" s="11"/>
      <c r="J1" s="66" t="s">
        <v>0</v>
      </c>
      <c r="K1" s="66"/>
      <c r="L1" s="67"/>
      <c r="M1" s="1"/>
      <c r="N1" s="1"/>
      <c r="O1" s="1" t="s">
        <v>0</v>
      </c>
      <c r="P1" s="1"/>
      <c r="Q1" s="10"/>
      <c r="R1" s="11"/>
      <c r="S1" s="11" t="s">
        <v>0</v>
      </c>
      <c r="T1" s="11"/>
      <c r="U1" s="32"/>
      <c r="V1" s="1"/>
      <c r="W1" s="1"/>
      <c r="X1" s="1" t="s">
        <v>0</v>
      </c>
      <c r="Y1" s="1"/>
      <c r="Z1" s="1"/>
      <c r="AA1" s="38"/>
    </row>
    <row r="2" spans="1:27" ht="18.75">
      <c r="A2" s="1" t="s">
        <v>1</v>
      </c>
      <c r="B2" s="1"/>
      <c r="C2" s="1"/>
      <c r="D2" s="1"/>
      <c r="E2" s="4">
        <v>1382</v>
      </c>
      <c r="F2" s="4"/>
      <c r="G2" s="4" t="s">
        <v>2</v>
      </c>
      <c r="H2" s="12"/>
      <c r="I2" s="9"/>
      <c r="J2" s="20">
        <v>3456</v>
      </c>
      <c r="K2" s="20"/>
      <c r="L2" s="21" t="s">
        <v>2</v>
      </c>
      <c r="M2" s="1"/>
      <c r="N2" s="1"/>
      <c r="O2" s="4">
        <v>3456</v>
      </c>
      <c r="P2" s="4" t="s">
        <v>2</v>
      </c>
      <c r="Q2" s="12"/>
      <c r="R2" s="9"/>
      <c r="S2" s="20">
        <v>1382</v>
      </c>
      <c r="T2" s="20"/>
      <c r="U2" s="13" t="s">
        <v>2</v>
      </c>
      <c r="V2" s="1"/>
      <c r="W2" s="1"/>
      <c r="X2" s="4">
        <v>10000</v>
      </c>
      <c r="Y2" s="4"/>
      <c r="Z2" s="1" t="s">
        <v>2</v>
      </c>
      <c r="AA2" s="39"/>
    </row>
    <row r="3" spans="1:27" ht="21">
      <c r="A3" s="1"/>
      <c r="B3" s="1"/>
      <c r="C3" s="1"/>
      <c r="D3" s="1"/>
      <c r="E3" s="5" t="s">
        <v>10</v>
      </c>
      <c r="F3" s="5"/>
      <c r="G3" s="23">
        <f>E69/E2</f>
        <v>21.55909551374819</v>
      </c>
      <c r="H3" s="12"/>
      <c r="I3" s="9"/>
      <c r="J3" s="19" t="s">
        <v>11</v>
      </c>
      <c r="K3" s="19"/>
      <c r="L3" s="28">
        <f>J69/J2</f>
        <v>30.41427372685186</v>
      </c>
      <c r="M3" s="1"/>
      <c r="N3" s="1"/>
      <c r="O3" s="22" t="s">
        <v>12</v>
      </c>
      <c r="P3" s="33">
        <f>O69/O2</f>
        <v>37.580040509259256</v>
      </c>
      <c r="Q3" s="12"/>
      <c r="R3" s="9"/>
      <c r="S3" s="19" t="s">
        <v>13</v>
      </c>
      <c r="T3" s="19"/>
      <c r="U3" s="44">
        <f>S69/S2</f>
        <v>36.411526772793053</v>
      </c>
      <c r="V3" s="1"/>
      <c r="W3" s="1"/>
      <c r="X3" s="22" t="s">
        <v>14</v>
      </c>
      <c r="Y3" s="22"/>
      <c r="Z3" s="33">
        <f>X69/X2</f>
        <v>46.707093</v>
      </c>
      <c r="AA3" s="39"/>
    </row>
    <row r="4" spans="1:27" ht="21">
      <c r="A4" s="5" t="s">
        <v>3</v>
      </c>
      <c r="B4" s="8" t="s">
        <v>4</v>
      </c>
      <c r="C4" s="1"/>
      <c r="D4" s="1"/>
      <c r="E4" s="1"/>
      <c r="F4" s="1"/>
      <c r="G4" s="6" t="s">
        <v>5</v>
      </c>
      <c r="H4" s="12"/>
      <c r="I4" s="9"/>
      <c r="J4" s="9"/>
      <c r="K4" s="9"/>
      <c r="L4" s="18" t="s">
        <v>5</v>
      </c>
      <c r="M4" s="1"/>
      <c r="N4" s="1"/>
      <c r="O4" s="1"/>
      <c r="P4" s="1" t="s">
        <v>5</v>
      </c>
      <c r="Q4" s="12"/>
      <c r="R4" s="9"/>
      <c r="S4" s="9"/>
      <c r="T4" s="9"/>
      <c r="U4" s="13" t="s">
        <v>5</v>
      </c>
      <c r="V4" s="33"/>
      <c r="W4" s="22"/>
      <c r="X4" s="1"/>
      <c r="Y4" s="1"/>
      <c r="Z4" s="1" t="s">
        <v>5</v>
      </c>
      <c r="AA4" s="39"/>
    </row>
    <row r="5" spans="1:27" ht="18.75">
      <c r="A5" s="1"/>
      <c r="B5" s="1"/>
      <c r="C5" s="1" t="s">
        <v>6</v>
      </c>
      <c r="D5" s="1" t="s">
        <v>7</v>
      </c>
      <c r="E5" s="6" t="s">
        <v>8</v>
      </c>
      <c r="F5" s="48"/>
      <c r="G5" s="1"/>
      <c r="H5" s="12" t="s">
        <v>6</v>
      </c>
      <c r="I5" s="9" t="s">
        <v>7</v>
      </c>
      <c r="J5" s="16" t="s">
        <v>8</v>
      </c>
      <c r="K5" s="16"/>
      <c r="L5" s="13"/>
      <c r="M5" s="1" t="s">
        <v>6</v>
      </c>
      <c r="N5" s="1" t="s">
        <v>7</v>
      </c>
      <c r="O5" s="7" t="s">
        <v>8</v>
      </c>
      <c r="P5" s="1"/>
      <c r="Q5" s="12" t="s">
        <v>6</v>
      </c>
      <c r="R5" s="9" t="s">
        <v>7</v>
      </c>
      <c r="S5" s="16" t="s">
        <v>8</v>
      </c>
      <c r="T5" s="16"/>
      <c r="U5" s="13"/>
      <c r="V5" s="35" t="s">
        <v>6</v>
      </c>
      <c r="W5" s="35" t="s">
        <v>7</v>
      </c>
      <c r="X5" s="36" t="s">
        <v>8</v>
      </c>
      <c r="Y5" s="36"/>
      <c r="Z5" s="1"/>
      <c r="AA5" s="39"/>
    </row>
    <row r="6" spans="1:27" ht="18.75">
      <c r="A6" s="1"/>
      <c r="B6" s="1"/>
      <c r="C6" s="1"/>
      <c r="D6" s="1"/>
      <c r="E6" s="1"/>
      <c r="F6" s="1"/>
      <c r="G6" s="1"/>
      <c r="H6" s="12"/>
      <c r="I6" s="9"/>
      <c r="J6" s="9"/>
      <c r="K6" s="9"/>
      <c r="L6" s="13"/>
      <c r="M6" s="1"/>
      <c r="N6" s="1"/>
      <c r="O6" s="1"/>
      <c r="P6" s="1"/>
      <c r="Q6" s="12"/>
      <c r="R6" s="9"/>
      <c r="S6" s="9"/>
      <c r="T6" s="9"/>
      <c r="U6" s="13"/>
      <c r="AA6" s="39"/>
    </row>
    <row r="7" spans="1:27" ht="18.75">
      <c r="A7" s="1"/>
      <c r="B7" s="1"/>
      <c r="C7" s="1"/>
      <c r="D7" s="1"/>
      <c r="E7" s="1"/>
      <c r="F7" s="1" t="s">
        <v>18</v>
      </c>
      <c r="G7" s="2"/>
      <c r="H7" s="12"/>
      <c r="I7" s="9"/>
      <c r="J7" s="9"/>
      <c r="K7" s="9"/>
      <c r="L7" s="13"/>
      <c r="M7" s="1"/>
      <c r="N7" s="1"/>
      <c r="O7" s="1"/>
      <c r="P7" s="1"/>
      <c r="Q7" s="12"/>
      <c r="R7" s="9"/>
      <c r="S7" s="9"/>
      <c r="T7" s="9"/>
      <c r="U7" s="13"/>
    </row>
    <row r="8" spans="1:27" ht="21">
      <c r="A8" s="3">
        <v>15</v>
      </c>
      <c r="B8" s="17">
        <v>43927</v>
      </c>
      <c r="C8" s="1">
        <v>15</v>
      </c>
      <c r="D8" s="1">
        <v>0.54</v>
      </c>
      <c r="E8" s="1">
        <f>SUM(C8:D8)</f>
        <v>15.54</v>
      </c>
      <c r="F8" s="49">
        <f>C8*100/E8</f>
        <v>96.525096525096529</v>
      </c>
      <c r="G8" s="2">
        <f>E8/E2</f>
        <v>1.1244573082489145E-2</v>
      </c>
      <c r="H8" s="12"/>
      <c r="I8" s="9"/>
      <c r="J8" s="9"/>
      <c r="K8" s="9"/>
      <c r="L8" s="13"/>
      <c r="M8" s="1"/>
      <c r="N8" s="1"/>
      <c r="O8" s="1"/>
      <c r="P8" s="1"/>
      <c r="Q8" s="12"/>
      <c r="R8" s="9"/>
      <c r="S8" s="9"/>
      <c r="T8" s="9"/>
      <c r="U8" s="13"/>
      <c r="AA8" s="17">
        <v>43927</v>
      </c>
    </row>
    <row r="9" spans="1:27" ht="21">
      <c r="A9" s="3"/>
      <c r="B9" s="17">
        <v>43933</v>
      </c>
      <c r="C9" s="1"/>
      <c r="D9" s="1"/>
      <c r="E9" s="1"/>
      <c r="F9" s="49"/>
      <c r="G9" s="2"/>
      <c r="H9" s="12"/>
      <c r="I9" s="9"/>
      <c r="J9" s="9"/>
      <c r="K9" s="1" t="s">
        <v>18</v>
      </c>
      <c r="L9" s="13"/>
      <c r="M9" s="1"/>
      <c r="N9" s="1"/>
      <c r="O9" s="1"/>
      <c r="P9" s="1"/>
      <c r="Q9" s="12"/>
      <c r="R9" s="9"/>
      <c r="S9" s="29"/>
      <c r="T9" s="29"/>
      <c r="U9" s="13"/>
      <c r="V9" s="31"/>
      <c r="W9" s="30"/>
      <c r="AA9" s="17">
        <v>43933</v>
      </c>
    </row>
    <row r="10" spans="1:27" ht="21">
      <c r="A10" s="3">
        <v>16</v>
      </c>
      <c r="B10" s="17">
        <v>43934</v>
      </c>
      <c r="C10" s="1">
        <v>244</v>
      </c>
      <c r="D10" s="1">
        <v>0.36</v>
      </c>
      <c r="E10" s="1">
        <f>SUM(C10:D10)</f>
        <v>244.36</v>
      </c>
      <c r="F10" s="49">
        <f t="shared" ref="F10:F64" si="0">C10*100/E10</f>
        <v>99.852676379112779</v>
      </c>
      <c r="G10" s="2">
        <f t="shared" ref="G10:G32" si="1">E10/$E$2</f>
        <v>0.17681620839363243</v>
      </c>
      <c r="H10" s="12">
        <v>0.26</v>
      </c>
      <c r="I10" s="9"/>
      <c r="J10" s="9">
        <f t="shared" ref="J10:J62" si="2">SUM(H10:I10)</f>
        <v>0.26</v>
      </c>
      <c r="K10" s="51">
        <f>H10*100/J10</f>
        <v>100</v>
      </c>
      <c r="L10" s="27">
        <f t="shared" ref="L10:L62" si="3">J10/$J$2</f>
        <v>7.5231481481481487E-5</v>
      </c>
      <c r="M10" s="1"/>
      <c r="N10" s="1"/>
      <c r="O10" s="1"/>
      <c r="P10" s="1"/>
      <c r="Q10" s="12"/>
      <c r="R10" s="9"/>
      <c r="S10" s="29"/>
      <c r="T10" s="29"/>
      <c r="U10" s="13"/>
      <c r="V10" s="31"/>
      <c r="W10" s="30"/>
      <c r="AA10" s="17">
        <v>43934</v>
      </c>
    </row>
    <row r="11" spans="1:27" ht="21">
      <c r="A11" s="3"/>
      <c r="B11" s="17">
        <v>43940</v>
      </c>
      <c r="C11" s="1"/>
      <c r="D11" s="1"/>
      <c r="E11" s="1"/>
      <c r="F11" s="49"/>
      <c r="G11" s="2"/>
      <c r="H11" s="12"/>
      <c r="I11" s="9"/>
      <c r="J11" s="9"/>
      <c r="K11" s="51"/>
      <c r="L11" s="27"/>
      <c r="M11" s="1"/>
      <c r="N11" s="1"/>
      <c r="O11" s="1"/>
      <c r="P11" s="1"/>
      <c r="Q11" s="12" t="s">
        <v>17</v>
      </c>
      <c r="R11" s="9"/>
      <c r="S11" s="29"/>
      <c r="T11" s="29" t="s">
        <v>18</v>
      </c>
      <c r="U11" s="13"/>
      <c r="V11" s="31"/>
      <c r="W11" s="30"/>
      <c r="AA11" s="17">
        <v>43940</v>
      </c>
    </row>
    <row r="12" spans="1:27" ht="21">
      <c r="A12" s="3">
        <v>17</v>
      </c>
      <c r="B12" s="17">
        <v>43941</v>
      </c>
      <c r="C12" s="1">
        <v>535</v>
      </c>
      <c r="D12" s="1">
        <v>0.76</v>
      </c>
      <c r="E12" s="1">
        <f>SUM(C12:D12)</f>
        <v>535.76</v>
      </c>
      <c r="F12" s="49">
        <f t="shared" si="0"/>
        <v>99.858145438255931</v>
      </c>
      <c r="G12" s="2">
        <f t="shared" si="1"/>
        <v>0.38767004341534006</v>
      </c>
      <c r="H12" s="12">
        <v>35</v>
      </c>
      <c r="I12" s="9">
        <v>1.06</v>
      </c>
      <c r="J12" s="9">
        <f t="shared" si="2"/>
        <v>36.06</v>
      </c>
      <c r="K12" s="51">
        <f t="shared" ref="K12:K62" si="4">H12*100/J12</f>
        <v>97.060454797559615</v>
      </c>
      <c r="L12" s="27">
        <f t="shared" si="3"/>
        <v>1.0434027777777778E-2</v>
      </c>
      <c r="M12" s="1"/>
      <c r="N12" s="1"/>
      <c r="O12" s="1"/>
      <c r="P12" s="1"/>
      <c r="Q12" s="45">
        <v>101</v>
      </c>
      <c r="R12" s="9">
        <v>7.3</v>
      </c>
      <c r="S12" s="29">
        <f>SUM(Q12:R12)</f>
        <v>108.3</v>
      </c>
      <c r="T12" s="46">
        <f>Q12*100/S12</f>
        <v>93.259464450600191</v>
      </c>
      <c r="U12" s="27">
        <f>S12/S2</f>
        <v>7.836468885672937E-2</v>
      </c>
      <c r="V12" s="37"/>
      <c r="W12" s="9"/>
      <c r="X12" s="1"/>
      <c r="Y12" s="29" t="s">
        <v>18</v>
      </c>
      <c r="Z12" s="1"/>
      <c r="AA12" s="17">
        <v>43941</v>
      </c>
    </row>
    <row r="13" spans="1:27" ht="21">
      <c r="A13" s="3"/>
      <c r="B13" s="17">
        <v>43947</v>
      </c>
      <c r="C13" s="1"/>
      <c r="D13" s="1"/>
      <c r="E13" s="1"/>
      <c r="F13" s="49"/>
      <c r="G13" s="2"/>
      <c r="H13" s="12"/>
      <c r="I13" s="9"/>
      <c r="J13" s="9"/>
      <c r="K13" s="51"/>
      <c r="L13" s="27"/>
      <c r="M13" s="1"/>
      <c r="N13" s="1"/>
      <c r="O13" s="1"/>
      <c r="P13" s="1"/>
      <c r="Q13" s="12"/>
      <c r="R13" s="9"/>
      <c r="S13" s="29"/>
      <c r="T13" s="46"/>
      <c r="U13" s="27"/>
      <c r="V13" s="37"/>
      <c r="W13" s="9"/>
      <c r="X13" s="1"/>
      <c r="Y13" s="1"/>
      <c r="Z13" s="1"/>
      <c r="AA13" s="17">
        <v>43947</v>
      </c>
    </row>
    <row r="14" spans="1:27" ht="21">
      <c r="A14" s="3">
        <v>18</v>
      </c>
      <c r="B14" s="17">
        <v>43948</v>
      </c>
      <c r="C14" s="1">
        <v>823</v>
      </c>
      <c r="D14" s="1">
        <v>0.04</v>
      </c>
      <c r="E14" s="1">
        <f>SUM(C14:D14)</f>
        <v>823.04</v>
      </c>
      <c r="F14" s="49">
        <f t="shared" si="0"/>
        <v>99.995139968895799</v>
      </c>
      <c r="G14" s="2">
        <f t="shared" si="1"/>
        <v>0.59554269175108532</v>
      </c>
      <c r="H14" s="12">
        <v>300</v>
      </c>
      <c r="I14" s="9">
        <v>11.16</v>
      </c>
      <c r="J14" s="9">
        <f t="shared" si="2"/>
        <v>311.16000000000003</v>
      </c>
      <c r="K14" s="51">
        <f t="shared" si="4"/>
        <v>96.413420748168136</v>
      </c>
      <c r="L14" s="27">
        <f t="shared" si="3"/>
        <v>9.0034722222222224E-2</v>
      </c>
      <c r="M14" s="1">
        <v>148</v>
      </c>
      <c r="N14" s="1">
        <v>10.8</v>
      </c>
      <c r="O14" s="1">
        <f t="shared" ref="O14:O62" si="5">SUM(M14:N14)</f>
        <v>158.80000000000001</v>
      </c>
      <c r="P14" s="2">
        <f t="shared" ref="P14:P62" si="6">O14/$O$2</f>
        <v>4.594907407407408E-2</v>
      </c>
      <c r="Q14" s="12">
        <v>504</v>
      </c>
      <c r="R14" s="9">
        <v>207.68</v>
      </c>
      <c r="S14" s="29">
        <f>SUM(Q14:R14)</f>
        <v>711.68000000000006</v>
      </c>
      <c r="T14" s="46">
        <f t="shared" ref="T14:T62" si="7">Q14*100/S14</f>
        <v>70.818345323740999</v>
      </c>
      <c r="U14" s="27">
        <f>S14/S2</f>
        <v>0.51496382054992773</v>
      </c>
      <c r="V14" s="56">
        <v>468</v>
      </c>
      <c r="W14" s="53">
        <v>72</v>
      </c>
      <c r="X14" s="53">
        <f t="shared" ref="X14" si="8">SUM(V14:W14)</f>
        <v>540</v>
      </c>
      <c r="Y14" s="54">
        <f>V14*100/X14</f>
        <v>86.666666666666671</v>
      </c>
      <c r="Z14" s="53">
        <f>X14/X2</f>
        <v>5.3999999999999999E-2</v>
      </c>
      <c r="AA14" s="17">
        <v>43948</v>
      </c>
    </row>
    <row r="15" spans="1:27" ht="21">
      <c r="A15" s="3"/>
      <c r="B15" s="17">
        <v>43954</v>
      </c>
      <c r="C15" s="1"/>
      <c r="D15" s="1"/>
      <c r="E15" s="1"/>
      <c r="F15" s="49"/>
      <c r="G15" s="2"/>
      <c r="H15" s="12"/>
      <c r="I15" s="9"/>
      <c r="J15" s="9"/>
      <c r="K15" s="51"/>
      <c r="L15" s="27"/>
      <c r="M15" s="1"/>
      <c r="N15" s="1"/>
      <c r="O15" s="1"/>
      <c r="P15" s="2"/>
      <c r="Q15" s="12"/>
      <c r="R15" s="9"/>
      <c r="S15" s="29"/>
      <c r="T15" s="46"/>
      <c r="U15" s="27"/>
      <c r="V15" s="37"/>
      <c r="W15" s="9"/>
      <c r="X15" s="1"/>
      <c r="Y15" s="49"/>
      <c r="Z15" s="1"/>
      <c r="AA15" s="17">
        <v>43954</v>
      </c>
    </row>
    <row r="16" spans="1:27" ht="21">
      <c r="A16" s="3">
        <v>19</v>
      </c>
      <c r="B16" s="17">
        <v>43955</v>
      </c>
      <c r="C16" s="1">
        <v>965</v>
      </c>
      <c r="D16" s="1">
        <v>0.24</v>
      </c>
      <c r="E16" s="1">
        <f>SUM(C16:D16)</f>
        <v>965.24</v>
      </c>
      <c r="F16" s="49">
        <f t="shared" si="0"/>
        <v>99.975135717541747</v>
      </c>
      <c r="G16" s="2">
        <f t="shared" si="1"/>
        <v>0.6984370477568741</v>
      </c>
      <c r="H16" s="12">
        <v>1189</v>
      </c>
      <c r="I16" s="9">
        <v>48.32</v>
      </c>
      <c r="J16" s="9">
        <f t="shared" si="2"/>
        <v>1237.32</v>
      </c>
      <c r="K16" s="51">
        <f t="shared" si="4"/>
        <v>96.094785504154146</v>
      </c>
      <c r="L16" s="27">
        <f t="shared" si="3"/>
        <v>0.35802083333333329</v>
      </c>
      <c r="M16" s="1">
        <v>877</v>
      </c>
      <c r="N16" s="1">
        <v>20.100000000000001</v>
      </c>
      <c r="O16" s="1">
        <f t="shared" si="5"/>
        <v>897.1</v>
      </c>
      <c r="P16" s="2">
        <f t="shared" si="6"/>
        <v>0.25957754629629631</v>
      </c>
      <c r="Q16" s="12">
        <v>1024</v>
      </c>
      <c r="R16" s="9">
        <v>200.68</v>
      </c>
      <c r="S16" s="29">
        <f>SUM(Q16:R16)</f>
        <v>1224.68</v>
      </c>
      <c r="T16" s="69">
        <f t="shared" si="7"/>
        <v>83.613678675245779</v>
      </c>
      <c r="U16" s="27">
        <f>S16/S2</f>
        <v>0.88616497829232999</v>
      </c>
      <c r="V16" s="56">
        <v>6476</v>
      </c>
      <c r="W16" s="53">
        <v>603.08000000000004</v>
      </c>
      <c r="X16" s="53">
        <f t="shared" ref="X16" si="9">SUM(V16:W16)</f>
        <v>7079.08</v>
      </c>
      <c r="Y16" s="54">
        <f t="shared" ref="Y16:Y64" si="10">V16*100/X16</f>
        <v>91.480813891070596</v>
      </c>
      <c r="Z16" s="53">
        <f>X16/X2</f>
        <v>0.70790799999999998</v>
      </c>
      <c r="AA16" s="17">
        <v>43955</v>
      </c>
    </row>
    <row r="17" spans="1:27" ht="21">
      <c r="A17" s="3"/>
      <c r="B17" s="17">
        <v>43961</v>
      </c>
      <c r="C17" s="1"/>
      <c r="D17" s="1"/>
      <c r="E17" s="1"/>
      <c r="F17" s="49"/>
      <c r="G17" s="2"/>
      <c r="H17" s="12"/>
      <c r="I17" s="9"/>
      <c r="J17" s="9"/>
      <c r="K17" s="51"/>
      <c r="L17" s="27"/>
      <c r="M17" s="1"/>
      <c r="N17" s="1"/>
      <c r="O17" s="1"/>
      <c r="P17" s="2"/>
      <c r="Q17" s="12"/>
      <c r="R17" s="9"/>
      <c r="S17" s="29"/>
      <c r="T17" s="69"/>
      <c r="U17" s="27"/>
      <c r="V17" s="37"/>
      <c r="W17" s="9"/>
      <c r="X17" s="1"/>
      <c r="Y17" s="49"/>
      <c r="Z17" s="1"/>
      <c r="AA17" s="17">
        <v>43961</v>
      </c>
    </row>
    <row r="18" spans="1:27" ht="21">
      <c r="A18" s="3">
        <v>20</v>
      </c>
      <c r="B18" s="17">
        <v>43962</v>
      </c>
      <c r="C18" s="1">
        <v>1109</v>
      </c>
      <c r="D18" s="1">
        <v>0.53</v>
      </c>
      <c r="E18" s="1">
        <f>SUM(C18:D18)</f>
        <v>1109.53</v>
      </c>
      <c r="F18" s="49">
        <f t="shared" si="0"/>
        <v>99.952232026173249</v>
      </c>
      <c r="G18" s="2">
        <f t="shared" si="1"/>
        <v>0.80284370477568734</v>
      </c>
      <c r="H18" s="12">
        <v>2180</v>
      </c>
      <c r="I18" s="9">
        <v>97.82</v>
      </c>
      <c r="J18" s="9">
        <f t="shared" si="2"/>
        <v>2277.8200000000002</v>
      </c>
      <c r="K18" s="51">
        <f t="shared" si="4"/>
        <v>95.705543019202565</v>
      </c>
      <c r="L18" s="27">
        <f t="shared" si="3"/>
        <v>0.6590914351851852</v>
      </c>
      <c r="M18" s="1">
        <v>2010</v>
      </c>
      <c r="N18" s="1">
        <v>30.14</v>
      </c>
      <c r="O18" s="1">
        <f t="shared" si="5"/>
        <v>2040.14</v>
      </c>
      <c r="P18" s="2">
        <f t="shared" si="6"/>
        <v>0.59031828703703704</v>
      </c>
      <c r="Q18" s="12">
        <v>1029</v>
      </c>
      <c r="R18" s="9">
        <v>281.98</v>
      </c>
      <c r="S18" s="29">
        <f>SUM(Q18:R18)</f>
        <v>1310.98</v>
      </c>
      <c r="T18" s="69">
        <f t="shared" si="7"/>
        <v>78.490899937451374</v>
      </c>
      <c r="U18" s="27">
        <f>S18/S2</f>
        <v>0.94861070911722145</v>
      </c>
      <c r="V18" s="37">
        <v>14129</v>
      </c>
      <c r="W18" s="9">
        <v>713</v>
      </c>
      <c r="X18" s="1">
        <f t="shared" ref="X18" si="11">SUM(V18:W18)</f>
        <v>14842</v>
      </c>
      <c r="Y18" s="49">
        <f t="shared" si="10"/>
        <v>95.196065220320705</v>
      </c>
      <c r="Z18" s="1">
        <f>X18/X2</f>
        <v>1.4842</v>
      </c>
      <c r="AA18" s="17">
        <v>43962</v>
      </c>
    </row>
    <row r="19" spans="1:27" ht="21">
      <c r="A19" s="3"/>
      <c r="B19" s="17">
        <v>43968</v>
      </c>
      <c r="C19" s="1"/>
      <c r="D19" s="1"/>
      <c r="E19" s="1"/>
      <c r="F19" s="49"/>
      <c r="G19" s="2"/>
      <c r="H19" s="12"/>
      <c r="I19" s="9"/>
      <c r="J19" s="9"/>
      <c r="K19" s="51"/>
      <c r="L19" s="27"/>
      <c r="M19" s="1"/>
      <c r="N19" s="1"/>
      <c r="O19" s="1"/>
      <c r="P19" s="2"/>
      <c r="Q19" s="12"/>
      <c r="R19" s="9"/>
      <c r="S19" s="29"/>
      <c r="T19" s="46"/>
      <c r="U19" s="27"/>
      <c r="V19" s="37"/>
      <c r="W19" s="9"/>
      <c r="X19" s="1"/>
      <c r="Y19" s="49"/>
      <c r="Z19" s="1"/>
      <c r="AA19" s="17">
        <v>43968</v>
      </c>
    </row>
    <row r="20" spans="1:27" ht="21">
      <c r="A20" s="3">
        <v>21</v>
      </c>
      <c r="B20" s="17">
        <v>43969</v>
      </c>
      <c r="C20" s="1">
        <v>1137</v>
      </c>
      <c r="D20" s="1">
        <v>0.5</v>
      </c>
      <c r="E20" s="1">
        <f>SUM(C20:D20)</f>
        <v>1137.5</v>
      </c>
      <c r="F20" s="49">
        <f t="shared" si="0"/>
        <v>99.956043956043956</v>
      </c>
      <c r="G20" s="2">
        <f t="shared" si="1"/>
        <v>0.823082489146165</v>
      </c>
      <c r="H20" s="12">
        <v>2277</v>
      </c>
      <c r="I20" s="9">
        <v>129.72</v>
      </c>
      <c r="J20" s="9">
        <f t="shared" si="2"/>
        <v>2406.7199999999998</v>
      </c>
      <c r="K20" s="51">
        <f t="shared" si="4"/>
        <v>94.61009174311927</v>
      </c>
      <c r="L20" s="27">
        <f t="shared" si="3"/>
        <v>0.69638888888888884</v>
      </c>
      <c r="M20" s="1">
        <v>3824</v>
      </c>
      <c r="N20" s="1">
        <v>35.08</v>
      </c>
      <c r="O20" s="1">
        <f t="shared" si="5"/>
        <v>3859.08</v>
      </c>
      <c r="P20" s="2">
        <f t="shared" si="6"/>
        <v>1.1166319444444444</v>
      </c>
      <c r="Q20" s="12">
        <v>1431</v>
      </c>
      <c r="R20" s="9">
        <v>344.49</v>
      </c>
      <c r="S20" s="29">
        <f>SUM(Q20:R20)</f>
        <v>1775.49</v>
      </c>
      <c r="T20" s="46">
        <f t="shared" si="7"/>
        <v>80.597468867749186</v>
      </c>
      <c r="U20" s="27">
        <f>S20/S2</f>
        <v>1.28472503617945</v>
      </c>
      <c r="V20" s="56">
        <v>15997</v>
      </c>
      <c r="W20" s="53">
        <v>1295</v>
      </c>
      <c r="X20" s="53">
        <f t="shared" ref="X20" si="12">SUM(V20:W20)</f>
        <v>17292</v>
      </c>
      <c r="Y20" s="54">
        <f t="shared" si="10"/>
        <v>92.510987739995372</v>
      </c>
      <c r="Z20" s="53">
        <f>X20/X2</f>
        <v>1.7292000000000001</v>
      </c>
      <c r="AA20" s="17">
        <v>43969</v>
      </c>
    </row>
    <row r="21" spans="1:27" ht="21">
      <c r="A21" s="3"/>
      <c r="B21" s="17">
        <v>43975</v>
      </c>
      <c r="C21" s="1"/>
      <c r="D21" s="1"/>
      <c r="E21" s="1"/>
      <c r="F21" s="49"/>
      <c r="G21" s="2"/>
      <c r="H21" s="12"/>
      <c r="I21" s="9"/>
      <c r="J21" s="9"/>
      <c r="K21" s="51"/>
      <c r="L21" s="27"/>
      <c r="M21" s="1"/>
      <c r="N21" s="1"/>
      <c r="O21" s="1"/>
      <c r="P21" s="2"/>
      <c r="Q21" s="12"/>
      <c r="R21" s="9"/>
      <c r="S21" s="29"/>
      <c r="T21" s="46"/>
      <c r="U21" s="27"/>
      <c r="V21" s="37"/>
      <c r="W21" s="9"/>
      <c r="X21" s="1"/>
      <c r="Y21" s="49"/>
      <c r="Z21" s="1"/>
      <c r="AA21" s="17">
        <v>43975</v>
      </c>
    </row>
    <row r="22" spans="1:27" ht="21">
      <c r="A22" s="3">
        <v>22</v>
      </c>
      <c r="B22" s="17">
        <v>43976</v>
      </c>
      <c r="C22" s="1">
        <v>1423</v>
      </c>
      <c r="D22" s="1">
        <v>0.89</v>
      </c>
      <c r="E22" s="1">
        <f>SUM(C22:D22)</f>
        <v>1423.89</v>
      </c>
      <c r="F22" s="49">
        <f t="shared" si="0"/>
        <v>99.937495171677583</v>
      </c>
      <c r="G22" s="2">
        <f t="shared" si="1"/>
        <v>1.0303111432706225</v>
      </c>
      <c r="H22" s="12">
        <v>3647</v>
      </c>
      <c r="I22" s="9">
        <v>144.38</v>
      </c>
      <c r="J22" s="9">
        <f t="shared" si="2"/>
        <v>3791.38</v>
      </c>
      <c r="K22" s="51">
        <f t="shared" si="4"/>
        <v>96.191887914163175</v>
      </c>
      <c r="L22" s="27">
        <f t="shared" si="3"/>
        <v>1.0970428240740742</v>
      </c>
      <c r="M22" s="1">
        <v>4589</v>
      </c>
      <c r="N22" s="1">
        <v>48.14</v>
      </c>
      <c r="O22" s="1">
        <f t="shared" si="5"/>
        <v>4637.1400000000003</v>
      </c>
      <c r="P22" s="2">
        <f t="shared" si="6"/>
        <v>1.3417650462962964</v>
      </c>
      <c r="Q22" s="12">
        <v>1469</v>
      </c>
      <c r="R22" s="9">
        <v>450.8</v>
      </c>
      <c r="S22" s="29">
        <f>SUM(Q22:R22)</f>
        <v>1919.8</v>
      </c>
      <c r="T22" s="46">
        <f t="shared" si="7"/>
        <v>76.518387332013759</v>
      </c>
      <c r="U22" s="27">
        <f>S22/S2</f>
        <v>1.3891461649782924</v>
      </c>
      <c r="V22" s="31">
        <v>15858</v>
      </c>
      <c r="W22" s="57">
        <v>953.32</v>
      </c>
      <c r="X22" s="58">
        <f t="shared" ref="X22" si="13">SUM(V22:W22)</f>
        <v>16811.32</v>
      </c>
      <c r="Y22" s="59">
        <f t="shared" si="10"/>
        <v>94.329297164053742</v>
      </c>
      <c r="Z22" s="58">
        <f>X22/X2</f>
        <v>1.6811320000000001</v>
      </c>
      <c r="AA22" s="17">
        <v>43976</v>
      </c>
    </row>
    <row r="23" spans="1:27" ht="21">
      <c r="A23" s="3"/>
      <c r="B23" s="17">
        <v>43982</v>
      </c>
      <c r="C23" s="1"/>
      <c r="D23" s="1"/>
      <c r="E23" s="1"/>
      <c r="F23" s="49"/>
      <c r="G23" s="2"/>
      <c r="H23" s="12"/>
      <c r="I23" s="9"/>
      <c r="J23" s="9"/>
      <c r="K23" s="51"/>
      <c r="L23" s="27"/>
      <c r="M23" s="1"/>
      <c r="N23" s="1"/>
      <c r="O23" s="1"/>
      <c r="P23" s="2"/>
      <c r="Q23" s="12"/>
      <c r="R23" s="9"/>
      <c r="S23" s="29"/>
      <c r="T23" s="46"/>
      <c r="U23" s="27"/>
      <c r="V23" s="37"/>
      <c r="W23" s="9"/>
      <c r="X23" s="1"/>
      <c r="Y23" s="49"/>
      <c r="Z23" s="1"/>
      <c r="AA23" s="17">
        <v>43982</v>
      </c>
    </row>
    <row r="24" spans="1:27" ht="21">
      <c r="A24" s="3">
        <v>23</v>
      </c>
      <c r="B24" s="17">
        <v>43983</v>
      </c>
      <c r="C24" s="1">
        <v>1325</v>
      </c>
      <c r="D24" s="1">
        <v>0.28000000000000003</v>
      </c>
      <c r="E24" s="1">
        <f>SUM(C24:D24)</f>
        <v>1325.28</v>
      </c>
      <c r="F24" s="49">
        <f t="shared" si="0"/>
        <v>99.978872389230958</v>
      </c>
      <c r="G24" s="2">
        <f t="shared" si="1"/>
        <v>0.95895803183791606</v>
      </c>
      <c r="H24" s="12">
        <v>4006</v>
      </c>
      <c r="I24" s="9">
        <v>231.32</v>
      </c>
      <c r="J24" s="9">
        <f t="shared" si="2"/>
        <v>4237.32</v>
      </c>
      <c r="K24" s="51">
        <f t="shared" si="4"/>
        <v>94.540889052514331</v>
      </c>
      <c r="L24" s="27">
        <f t="shared" si="3"/>
        <v>1.2260763888888888</v>
      </c>
      <c r="M24" s="1">
        <v>5406</v>
      </c>
      <c r="N24" s="1">
        <v>43</v>
      </c>
      <c r="O24" s="1">
        <f t="shared" si="5"/>
        <v>5449</v>
      </c>
      <c r="P24" s="2">
        <f t="shared" si="6"/>
        <v>1.5766782407407407</v>
      </c>
      <c r="Q24" s="12">
        <v>2010</v>
      </c>
      <c r="R24" s="9">
        <v>477.62</v>
      </c>
      <c r="S24" s="29">
        <f>SUM(Q24:R24)</f>
        <v>2487.62</v>
      </c>
      <c r="T24" s="46">
        <f t="shared" si="7"/>
        <v>80.800122205159951</v>
      </c>
      <c r="U24" s="27">
        <f>S24/S2</f>
        <v>1.8000144717800288</v>
      </c>
      <c r="V24" s="37">
        <v>20357</v>
      </c>
      <c r="W24" s="9">
        <v>1231.56</v>
      </c>
      <c r="X24" s="1">
        <f t="shared" ref="X24" si="14">SUM(V24:W24)</f>
        <v>21588.560000000001</v>
      </c>
      <c r="Y24" s="49">
        <f t="shared" si="10"/>
        <v>94.295311961520355</v>
      </c>
      <c r="Z24" s="1">
        <f>X24/X2</f>
        <v>2.1588560000000001</v>
      </c>
      <c r="AA24" s="17">
        <v>43983</v>
      </c>
    </row>
    <row r="25" spans="1:27" ht="21">
      <c r="A25" s="3"/>
      <c r="B25" s="17">
        <v>43989</v>
      </c>
      <c r="C25" s="1"/>
      <c r="D25" s="1"/>
      <c r="E25" s="1"/>
      <c r="F25" s="49"/>
      <c r="G25" s="2"/>
      <c r="H25" s="12"/>
      <c r="I25" s="9"/>
      <c r="J25" s="9"/>
      <c r="K25" s="51"/>
      <c r="L25" s="27"/>
      <c r="M25" s="1"/>
      <c r="N25" s="1"/>
      <c r="O25" s="1"/>
      <c r="P25" s="2"/>
      <c r="Q25" s="12"/>
      <c r="R25" s="9"/>
      <c r="S25" s="29"/>
      <c r="T25" s="46"/>
      <c r="U25" s="27"/>
      <c r="V25" s="37"/>
      <c r="W25" s="9"/>
      <c r="X25" s="1"/>
      <c r="Y25" s="49"/>
      <c r="Z25" s="1"/>
      <c r="AA25" s="17">
        <v>43989</v>
      </c>
    </row>
    <row r="26" spans="1:27" ht="21">
      <c r="A26" s="3">
        <v>24</v>
      </c>
      <c r="B26" s="17">
        <v>43990</v>
      </c>
      <c r="C26" s="1">
        <v>1164</v>
      </c>
      <c r="D26" s="1">
        <v>0.04</v>
      </c>
      <c r="E26" s="1">
        <f>SUM(C26:D26)</f>
        <v>1164.04</v>
      </c>
      <c r="F26" s="49">
        <f t="shared" si="0"/>
        <v>99.996563691969357</v>
      </c>
      <c r="G26" s="2">
        <f t="shared" si="1"/>
        <v>0.84228654124457303</v>
      </c>
      <c r="H26" s="12">
        <v>4885</v>
      </c>
      <c r="I26" s="9">
        <v>215.82</v>
      </c>
      <c r="J26" s="9">
        <f t="shared" si="2"/>
        <v>5100.82</v>
      </c>
      <c r="K26" s="51">
        <f t="shared" si="4"/>
        <v>95.768915586121452</v>
      </c>
      <c r="L26" s="27">
        <f t="shared" si="3"/>
        <v>1.4759317129629628</v>
      </c>
      <c r="M26" s="1">
        <v>4092</v>
      </c>
      <c r="N26" s="1">
        <v>23.8</v>
      </c>
      <c r="O26" s="1">
        <f t="shared" si="5"/>
        <v>4115.8</v>
      </c>
      <c r="P26" s="2">
        <f t="shared" si="6"/>
        <v>1.1909143518518519</v>
      </c>
      <c r="Q26" s="12">
        <v>2072</v>
      </c>
      <c r="R26" s="9">
        <v>290.88</v>
      </c>
      <c r="S26" s="29">
        <f>SUM(Q26:R26)</f>
        <v>2362.88</v>
      </c>
      <c r="T26" s="46">
        <f t="shared" si="7"/>
        <v>87.689599133261098</v>
      </c>
      <c r="U26" s="27">
        <f>S26/S2</f>
        <v>1.709753979739508</v>
      </c>
      <c r="V26" s="37">
        <v>17518</v>
      </c>
      <c r="W26" s="9">
        <v>1003.06</v>
      </c>
      <c r="X26" s="1">
        <f t="shared" ref="X26:X28" si="15">SUM(V26:W26)</f>
        <v>18521.060000000001</v>
      </c>
      <c r="Y26" s="49">
        <f t="shared" si="10"/>
        <v>94.584219261748515</v>
      </c>
      <c r="Z26" s="1">
        <f>X26/X2</f>
        <v>1.852106</v>
      </c>
      <c r="AA26" s="17">
        <v>43990</v>
      </c>
    </row>
    <row r="27" spans="1:27" ht="21">
      <c r="A27" s="3"/>
      <c r="B27" s="17">
        <v>43996</v>
      </c>
      <c r="C27" s="1"/>
      <c r="D27" s="1"/>
      <c r="E27" s="1"/>
      <c r="F27" s="49"/>
      <c r="G27" s="2"/>
      <c r="H27" s="12"/>
      <c r="I27" s="9"/>
      <c r="J27" s="9"/>
      <c r="K27" s="51"/>
      <c r="L27" s="27"/>
      <c r="M27" s="1"/>
      <c r="N27" s="1"/>
      <c r="O27" s="1"/>
      <c r="P27" s="2"/>
      <c r="Q27" s="12"/>
      <c r="R27" s="9"/>
      <c r="S27" s="29"/>
      <c r="T27" s="46"/>
      <c r="U27" s="27"/>
      <c r="V27" s="37"/>
      <c r="W27" s="9"/>
      <c r="X27" s="1"/>
      <c r="Y27" s="49"/>
      <c r="Z27" s="1"/>
      <c r="AA27" s="17">
        <v>43996</v>
      </c>
    </row>
    <row r="28" spans="1:27" ht="21">
      <c r="A28" s="3">
        <v>25</v>
      </c>
      <c r="B28" s="17">
        <v>43997</v>
      </c>
      <c r="C28" s="1">
        <v>1298</v>
      </c>
      <c r="D28" s="1">
        <v>0.56000000000000005</v>
      </c>
      <c r="E28" s="1">
        <f>SUM(C28:D28)</f>
        <v>1298.56</v>
      </c>
      <c r="F28" s="49">
        <f t="shared" si="0"/>
        <v>99.956875308033517</v>
      </c>
      <c r="G28" s="2">
        <f t="shared" si="1"/>
        <v>0.93962373371924746</v>
      </c>
      <c r="H28" s="12">
        <v>6583</v>
      </c>
      <c r="I28" s="9">
        <v>261.54000000000002</v>
      </c>
      <c r="J28" s="9">
        <f t="shared" si="2"/>
        <v>6844.54</v>
      </c>
      <c r="K28" s="51">
        <f t="shared" si="4"/>
        <v>96.178852048494122</v>
      </c>
      <c r="L28" s="27">
        <f t="shared" si="3"/>
        <v>1.980480324074074</v>
      </c>
      <c r="M28" s="1">
        <v>6210</v>
      </c>
      <c r="N28" s="1">
        <v>35.159999999999997</v>
      </c>
      <c r="O28" s="1">
        <f t="shared" si="5"/>
        <v>6245.16</v>
      </c>
      <c r="P28" s="2">
        <f t="shared" si="6"/>
        <v>1.807048611111111</v>
      </c>
      <c r="Q28" s="12">
        <v>2774</v>
      </c>
      <c r="R28" s="9">
        <v>240.8</v>
      </c>
      <c r="S28" s="29">
        <f>SUM(Q28:R28)</f>
        <v>3014.8</v>
      </c>
      <c r="T28" s="46">
        <f t="shared" si="7"/>
        <v>92.012737163327571</v>
      </c>
      <c r="U28" s="27">
        <f>S28/1382</f>
        <v>2.1814761215629526</v>
      </c>
      <c r="V28" s="37">
        <v>23482</v>
      </c>
      <c r="W28" s="9">
        <v>769.29</v>
      </c>
      <c r="X28" s="1">
        <f t="shared" si="15"/>
        <v>24251.29</v>
      </c>
      <c r="Y28" s="49">
        <f t="shared" si="10"/>
        <v>96.827838848984939</v>
      </c>
      <c r="Z28" s="1">
        <f>X28/10000</f>
        <v>2.4251290000000001</v>
      </c>
      <c r="AA28" s="17">
        <v>43997</v>
      </c>
    </row>
    <row r="29" spans="1:27" ht="21">
      <c r="A29" s="3"/>
      <c r="B29" s="17">
        <v>44003</v>
      </c>
      <c r="C29" s="1"/>
      <c r="D29" s="1"/>
      <c r="E29" s="1"/>
      <c r="F29" s="49"/>
      <c r="G29" s="2"/>
      <c r="H29" s="12"/>
      <c r="I29" s="9"/>
      <c r="J29" s="9"/>
      <c r="K29" s="51"/>
      <c r="L29" s="27"/>
      <c r="M29" s="1"/>
      <c r="N29" s="1"/>
      <c r="O29" s="1"/>
      <c r="P29" s="2"/>
      <c r="Q29" s="12"/>
      <c r="R29" s="9"/>
      <c r="S29" s="29"/>
      <c r="T29" s="46"/>
      <c r="U29" s="27"/>
      <c r="V29" s="37"/>
      <c r="W29" s="9"/>
      <c r="X29" s="1"/>
      <c r="Y29" s="49"/>
      <c r="Z29" s="1"/>
      <c r="AA29" s="17">
        <v>44003</v>
      </c>
    </row>
    <row r="30" spans="1:27" ht="21">
      <c r="A30" s="3">
        <v>26</v>
      </c>
      <c r="B30" s="17">
        <v>44004</v>
      </c>
      <c r="C30" s="1">
        <v>1998</v>
      </c>
      <c r="D30" s="1">
        <v>0.64</v>
      </c>
      <c r="E30" s="1">
        <f>SUM(C30:D30)</f>
        <v>1998.64</v>
      </c>
      <c r="F30" s="49">
        <f t="shared" si="0"/>
        <v>99.967978225193121</v>
      </c>
      <c r="G30" s="2">
        <f t="shared" si="1"/>
        <v>1.4461939218523878</v>
      </c>
      <c r="H30" s="12">
        <v>6404</v>
      </c>
      <c r="I30" s="9">
        <v>245.48</v>
      </c>
      <c r="J30" s="9">
        <f t="shared" si="2"/>
        <v>6649.48</v>
      </c>
      <c r="K30" s="51">
        <f t="shared" si="4"/>
        <v>96.308282752937075</v>
      </c>
      <c r="L30" s="27">
        <f t="shared" si="3"/>
        <v>1.9240393518518517</v>
      </c>
      <c r="M30" s="1">
        <v>9339</v>
      </c>
      <c r="N30" s="1">
        <v>41.64</v>
      </c>
      <c r="O30" s="1">
        <f t="shared" si="5"/>
        <v>9380.64</v>
      </c>
      <c r="P30" s="2">
        <f t="shared" si="6"/>
        <v>2.7143055555555553</v>
      </c>
      <c r="Q30" s="12">
        <v>2066</v>
      </c>
      <c r="R30" s="9">
        <v>420.56</v>
      </c>
      <c r="S30" s="29">
        <f>SUM(Q30:R30)</f>
        <v>2486.56</v>
      </c>
      <c r="T30" s="46">
        <f t="shared" si="7"/>
        <v>83.086673959204688</v>
      </c>
      <c r="U30" s="27">
        <f>S30/1382</f>
        <v>1.7992474674384948</v>
      </c>
      <c r="V30" s="37">
        <v>24249</v>
      </c>
      <c r="W30" s="9">
        <v>813.7</v>
      </c>
      <c r="X30" s="1">
        <f t="shared" ref="X30" si="16">SUM(V30:W30)</f>
        <v>25062.7</v>
      </c>
      <c r="Y30" s="49">
        <f t="shared" si="10"/>
        <v>96.753342616717276</v>
      </c>
      <c r="Z30" s="1">
        <f>X30/10000</f>
        <v>2.5062700000000002</v>
      </c>
      <c r="AA30" s="17">
        <v>44004</v>
      </c>
    </row>
    <row r="31" spans="1:27" ht="21">
      <c r="A31" s="3"/>
      <c r="B31" s="17">
        <v>44010</v>
      </c>
      <c r="C31" s="1"/>
      <c r="D31" s="1"/>
      <c r="E31" s="1"/>
      <c r="F31" s="49"/>
      <c r="G31" s="2"/>
      <c r="H31" s="12"/>
      <c r="I31" s="9"/>
      <c r="J31" s="9"/>
      <c r="K31" s="51"/>
      <c r="L31" s="27"/>
      <c r="M31" s="1"/>
      <c r="N31" s="1"/>
      <c r="O31" s="1"/>
      <c r="P31" s="2"/>
      <c r="Q31" s="12"/>
      <c r="R31" s="9"/>
      <c r="S31" s="29"/>
      <c r="T31" s="46"/>
      <c r="U31" s="27"/>
      <c r="V31" s="37"/>
      <c r="W31" s="9"/>
      <c r="X31" s="1"/>
      <c r="Y31" s="49"/>
      <c r="Z31" s="1"/>
      <c r="AA31" s="17">
        <v>44010</v>
      </c>
    </row>
    <row r="32" spans="1:27" ht="21">
      <c r="A32" s="3">
        <v>27</v>
      </c>
      <c r="B32" s="17">
        <v>44011</v>
      </c>
      <c r="C32" s="1">
        <v>1327</v>
      </c>
      <c r="D32" s="1">
        <v>0.8</v>
      </c>
      <c r="E32" s="1">
        <f>SUM(C32:D32)</f>
        <v>1327.8</v>
      </c>
      <c r="F32" s="49">
        <f t="shared" si="0"/>
        <v>99.939749962343726</v>
      </c>
      <c r="G32" s="2">
        <f t="shared" si="1"/>
        <v>0.96078147612156295</v>
      </c>
      <c r="H32" s="12">
        <v>5599</v>
      </c>
      <c r="I32" s="9">
        <v>223.24</v>
      </c>
      <c r="J32" s="9">
        <f t="shared" si="2"/>
        <v>5822.24</v>
      </c>
      <c r="K32" s="51">
        <f t="shared" si="4"/>
        <v>96.165736898513288</v>
      </c>
      <c r="L32" s="27">
        <f t="shared" si="3"/>
        <v>1.6846759259259259</v>
      </c>
      <c r="M32" s="1">
        <v>9325</v>
      </c>
      <c r="N32" s="1">
        <v>32.700000000000003</v>
      </c>
      <c r="O32" s="1">
        <f t="shared" si="5"/>
        <v>9357.7000000000007</v>
      </c>
      <c r="P32" s="2">
        <f t="shared" si="6"/>
        <v>2.7076678240740741</v>
      </c>
      <c r="Q32" s="12">
        <v>2604</v>
      </c>
      <c r="R32" s="9">
        <v>396.18</v>
      </c>
      <c r="S32" s="29">
        <f>SUM(Q32:R32)</f>
        <v>3000.18</v>
      </c>
      <c r="T32" s="46">
        <f t="shared" si="7"/>
        <v>86.794792312461254</v>
      </c>
      <c r="U32" s="27">
        <f>S32/1382</f>
        <v>2.1708972503617945</v>
      </c>
      <c r="V32" s="37">
        <v>28887</v>
      </c>
      <c r="W32" s="9">
        <v>663.3</v>
      </c>
      <c r="X32" s="1">
        <f t="shared" ref="X32" si="17">SUM(V32:W32)</f>
        <v>29550.3</v>
      </c>
      <c r="Y32" s="49">
        <f t="shared" si="10"/>
        <v>97.755352737535659</v>
      </c>
      <c r="Z32" s="1">
        <f>X32/10000</f>
        <v>2.9550299999999998</v>
      </c>
      <c r="AA32" s="17">
        <v>44011</v>
      </c>
    </row>
    <row r="33" spans="1:27" ht="21">
      <c r="A33" s="3"/>
      <c r="B33" s="17">
        <v>44017</v>
      </c>
      <c r="C33" s="1"/>
      <c r="D33" s="1"/>
      <c r="E33" s="1"/>
      <c r="F33" s="49"/>
      <c r="G33" s="1"/>
      <c r="H33" s="12"/>
      <c r="I33" s="9"/>
      <c r="J33" s="9"/>
      <c r="K33" s="51"/>
      <c r="L33" s="27"/>
      <c r="M33" s="1"/>
      <c r="N33" s="1"/>
      <c r="O33" s="1"/>
      <c r="P33" s="2"/>
      <c r="Q33" s="12"/>
      <c r="R33" s="9"/>
      <c r="S33" s="29"/>
      <c r="T33" s="46"/>
      <c r="U33" s="27"/>
      <c r="V33" s="37"/>
      <c r="W33" s="9"/>
      <c r="X33" s="1"/>
      <c r="Y33" s="49"/>
      <c r="Z33" s="1"/>
      <c r="AA33" s="17">
        <v>44017</v>
      </c>
    </row>
    <row r="34" spans="1:27" ht="21">
      <c r="A34" s="3">
        <v>28</v>
      </c>
      <c r="B34" s="17">
        <v>44018</v>
      </c>
      <c r="C34" s="1">
        <v>1065</v>
      </c>
      <c r="D34" s="1">
        <v>0.7</v>
      </c>
      <c r="E34" s="1">
        <f>SUM(C34:D34)</f>
        <v>1065.7</v>
      </c>
      <c r="F34" s="49">
        <f t="shared" si="0"/>
        <v>99.93431547339776</v>
      </c>
      <c r="G34" s="2">
        <f t="shared" ref="G34:G64" si="18">E34/$E$2</f>
        <v>0.7711287988422576</v>
      </c>
      <c r="H34" s="12">
        <v>4018</v>
      </c>
      <c r="I34" s="9">
        <v>156.78</v>
      </c>
      <c r="J34" s="9">
        <f t="shared" si="2"/>
        <v>4174.78</v>
      </c>
      <c r="K34" s="51">
        <f t="shared" si="4"/>
        <v>96.244592529426711</v>
      </c>
      <c r="L34" s="27">
        <f t="shared" si="3"/>
        <v>1.2079803240740741</v>
      </c>
      <c r="M34" s="1">
        <v>5880</v>
      </c>
      <c r="N34" s="1">
        <v>23.98</v>
      </c>
      <c r="O34" s="1">
        <f t="shared" si="5"/>
        <v>5903.98</v>
      </c>
      <c r="P34" s="2">
        <f t="shared" si="6"/>
        <v>1.7083275462962961</v>
      </c>
      <c r="Q34" s="12">
        <v>2384</v>
      </c>
      <c r="R34" s="9">
        <v>180.85</v>
      </c>
      <c r="S34" s="29">
        <f>SUM(Q34:R34)</f>
        <v>2564.85</v>
      </c>
      <c r="T34" s="46">
        <f t="shared" si="7"/>
        <v>92.948905394077627</v>
      </c>
      <c r="U34" s="27">
        <f>S34/1382</f>
        <v>1.8558972503617945</v>
      </c>
      <c r="V34" s="37">
        <v>18787</v>
      </c>
      <c r="W34" s="9">
        <v>805.77</v>
      </c>
      <c r="X34" s="1">
        <f t="shared" ref="X34" si="19">SUM(V34:W34)</f>
        <v>19592.77</v>
      </c>
      <c r="Y34" s="49">
        <f t="shared" si="10"/>
        <v>95.887411529865346</v>
      </c>
      <c r="Z34" s="1">
        <f>X34/10000</f>
        <v>1.9592769999999999</v>
      </c>
      <c r="AA34" s="17">
        <v>44018</v>
      </c>
    </row>
    <row r="35" spans="1:27" ht="21">
      <c r="A35" s="3"/>
      <c r="B35" s="17">
        <v>44024</v>
      </c>
      <c r="C35" s="1"/>
      <c r="D35" s="1"/>
      <c r="E35" s="1"/>
      <c r="F35" s="49"/>
      <c r="G35" s="2"/>
      <c r="H35" s="24"/>
      <c r="I35" s="9"/>
      <c r="J35" s="9"/>
      <c r="K35" s="51"/>
      <c r="L35" s="27"/>
      <c r="M35" s="1"/>
      <c r="N35" s="1"/>
      <c r="O35" s="1"/>
      <c r="P35" s="2"/>
      <c r="Q35" s="12"/>
      <c r="R35" s="9"/>
      <c r="S35" s="29"/>
      <c r="T35" s="46"/>
      <c r="U35" s="27"/>
      <c r="V35" s="37"/>
      <c r="W35" s="9"/>
      <c r="X35" s="1"/>
      <c r="Y35" s="49"/>
      <c r="Z35" s="1"/>
      <c r="AA35" s="17">
        <v>44024</v>
      </c>
    </row>
    <row r="36" spans="1:27" ht="21">
      <c r="A36" s="3">
        <v>29</v>
      </c>
      <c r="B36" s="17">
        <v>44025</v>
      </c>
      <c r="C36" s="1">
        <v>1255</v>
      </c>
      <c r="D36" s="1">
        <v>0.44</v>
      </c>
      <c r="E36" s="1">
        <f>SUM(C36:D36)</f>
        <v>1255.44</v>
      </c>
      <c r="F36" s="49">
        <f t="shared" si="0"/>
        <v>99.964952526604208</v>
      </c>
      <c r="G36" s="2">
        <f t="shared" si="18"/>
        <v>0.90842257597684517</v>
      </c>
      <c r="H36" s="12">
        <v>4140</v>
      </c>
      <c r="I36" s="9">
        <v>140</v>
      </c>
      <c r="J36" s="9">
        <f t="shared" si="2"/>
        <v>4280</v>
      </c>
      <c r="K36" s="51">
        <f t="shared" si="4"/>
        <v>96.728971962616825</v>
      </c>
      <c r="L36" s="27">
        <f t="shared" si="3"/>
        <v>1.2384259259259258</v>
      </c>
      <c r="M36" s="1">
        <v>6001</v>
      </c>
      <c r="N36" s="1">
        <v>24.7</v>
      </c>
      <c r="O36" s="1">
        <f t="shared" si="5"/>
        <v>6025.7</v>
      </c>
      <c r="P36" s="2">
        <f t="shared" si="6"/>
        <v>1.7435474537037037</v>
      </c>
      <c r="Q36" s="12">
        <v>1745</v>
      </c>
      <c r="R36" s="9">
        <v>231.54</v>
      </c>
      <c r="S36" s="29">
        <f>SUM(Q36:R36)</f>
        <v>1976.54</v>
      </c>
      <c r="T36" s="46">
        <f t="shared" si="7"/>
        <v>88.285589970352234</v>
      </c>
      <c r="U36" s="27">
        <f>S36/1382</f>
        <v>1.4302026049204051</v>
      </c>
      <c r="V36" s="37">
        <v>18112</v>
      </c>
      <c r="W36" s="9">
        <v>736.32</v>
      </c>
      <c r="X36" s="1">
        <f t="shared" ref="X36" si="20">SUM(V36:W36)</f>
        <v>18848.32</v>
      </c>
      <c r="Y36" s="49">
        <f t="shared" si="10"/>
        <v>96.093444933023207</v>
      </c>
      <c r="Z36" s="1">
        <f>X36/10000</f>
        <v>1.8848320000000001</v>
      </c>
      <c r="AA36" s="17">
        <v>44025</v>
      </c>
    </row>
    <row r="37" spans="1:27" ht="21">
      <c r="A37" s="3"/>
      <c r="B37" s="17">
        <v>44031</v>
      </c>
      <c r="C37" s="1"/>
      <c r="D37" s="1"/>
      <c r="E37" s="1"/>
      <c r="F37" s="49"/>
      <c r="G37" s="2"/>
      <c r="H37" s="12"/>
      <c r="I37" s="9"/>
      <c r="J37" s="9"/>
      <c r="K37" s="51"/>
      <c r="L37" s="27"/>
      <c r="M37" s="1"/>
      <c r="N37" s="1"/>
      <c r="O37" s="1"/>
      <c r="P37" s="2"/>
      <c r="Q37" s="12"/>
      <c r="R37" s="9"/>
      <c r="S37" s="9"/>
      <c r="T37" s="46"/>
      <c r="U37" s="27"/>
      <c r="V37" s="37"/>
      <c r="W37" s="9"/>
      <c r="X37" s="1"/>
      <c r="Y37" s="49"/>
      <c r="Z37" s="1"/>
      <c r="AA37" s="17">
        <v>44031</v>
      </c>
    </row>
    <row r="38" spans="1:27" ht="21">
      <c r="A38" s="3">
        <v>30</v>
      </c>
      <c r="B38" s="17">
        <v>44032</v>
      </c>
      <c r="C38" s="1">
        <v>1378</v>
      </c>
      <c r="D38" s="1">
        <v>0.04</v>
      </c>
      <c r="E38" s="1">
        <f>SUM(C38:D38)</f>
        <v>1378.04</v>
      </c>
      <c r="F38" s="49">
        <f t="shared" si="0"/>
        <v>99.997097326637842</v>
      </c>
      <c r="G38" s="2">
        <f t="shared" si="18"/>
        <v>0.9971345875542692</v>
      </c>
      <c r="H38" s="12">
        <v>5075</v>
      </c>
      <c r="I38" s="9">
        <v>141.30000000000001</v>
      </c>
      <c r="J38" s="9">
        <f t="shared" si="2"/>
        <v>5216.3</v>
      </c>
      <c r="K38" s="51">
        <f t="shared" si="4"/>
        <v>97.291183405862384</v>
      </c>
      <c r="L38" s="27">
        <f t="shared" si="3"/>
        <v>1.5093460648148149</v>
      </c>
      <c r="M38" s="1">
        <v>7614</v>
      </c>
      <c r="N38" s="1">
        <v>25.88</v>
      </c>
      <c r="O38" s="1">
        <f t="shared" si="5"/>
        <v>7639.88</v>
      </c>
      <c r="P38" s="2">
        <f t="shared" si="6"/>
        <v>2.210613425925926</v>
      </c>
      <c r="Q38" s="12">
        <v>1874</v>
      </c>
      <c r="R38" s="9">
        <v>240.98</v>
      </c>
      <c r="S38" s="9">
        <f>SUM(Q38:R38)</f>
        <v>2114.98</v>
      </c>
      <c r="T38" s="46">
        <f t="shared" si="7"/>
        <v>88.606038827790329</v>
      </c>
      <c r="U38" s="27">
        <f>S38/1382</f>
        <v>1.5303762662807525</v>
      </c>
      <c r="V38" s="37">
        <v>19858</v>
      </c>
      <c r="W38" s="9">
        <v>1102.28</v>
      </c>
      <c r="X38" s="1">
        <f t="shared" ref="X38" si="21">SUM(V38:W38)</f>
        <v>20960.28</v>
      </c>
      <c r="Y38" s="49">
        <f t="shared" si="10"/>
        <v>94.741100786821562</v>
      </c>
      <c r="Z38" s="1">
        <f>X38/10000</f>
        <v>2.096028</v>
      </c>
      <c r="AA38" s="17">
        <v>44032</v>
      </c>
    </row>
    <row r="39" spans="1:27" ht="21">
      <c r="A39" s="3"/>
      <c r="B39" s="17">
        <v>44038</v>
      </c>
      <c r="C39" s="1"/>
      <c r="D39" s="1"/>
      <c r="E39" s="1"/>
      <c r="F39" s="49"/>
      <c r="G39" s="2"/>
      <c r="H39" s="12"/>
      <c r="I39" s="9"/>
      <c r="J39" s="9"/>
      <c r="K39" s="51"/>
      <c r="L39" s="27"/>
      <c r="M39" s="1"/>
      <c r="N39" s="1"/>
      <c r="O39" s="1"/>
      <c r="P39" s="2"/>
      <c r="Q39" s="12"/>
      <c r="R39" s="9"/>
      <c r="S39" s="9"/>
      <c r="T39" s="46"/>
      <c r="U39" s="27"/>
      <c r="V39" s="37"/>
      <c r="W39" s="9"/>
      <c r="X39" s="1"/>
      <c r="Y39" s="49"/>
      <c r="Z39" s="1"/>
      <c r="AA39" s="17">
        <v>44038</v>
      </c>
    </row>
    <row r="40" spans="1:27" ht="21">
      <c r="A40" s="3">
        <v>31</v>
      </c>
      <c r="B40" s="17">
        <v>44039</v>
      </c>
      <c r="C40" s="1">
        <v>1264</v>
      </c>
      <c r="D40" s="1">
        <v>0.7</v>
      </c>
      <c r="E40" s="1">
        <f>SUM(C40:D40)</f>
        <v>1264.7</v>
      </c>
      <c r="F40" s="49">
        <f t="shared" si="0"/>
        <v>99.944650905353043</v>
      </c>
      <c r="G40" s="2">
        <f t="shared" si="18"/>
        <v>0.91512301013024611</v>
      </c>
      <c r="H40" s="12">
        <v>4901</v>
      </c>
      <c r="I40" s="9">
        <v>138.1</v>
      </c>
      <c r="J40" s="9">
        <f t="shared" si="2"/>
        <v>5039.1000000000004</v>
      </c>
      <c r="K40" s="51">
        <f t="shared" si="4"/>
        <v>97.25943124764342</v>
      </c>
      <c r="L40" s="27">
        <f t="shared" si="3"/>
        <v>1.4580729166666668</v>
      </c>
      <c r="M40" s="1">
        <v>5368</v>
      </c>
      <c r="N40" s="1">
        <v>23</v>
      </c>
      <c r="O40" s="1">
        <f t="shared" si="5"/>
        <v>5391</v>
      </c>
      <c r="P40" s="2">
        <f t="shared" si="6"/>
        <v>1.5598958333333333</v>
      </c>
      <c r="Q40" s="12">
        <v>2648</v>
      </c>
      <c r="R40" s="9">
        <v>302.36</v>
      </c>
      <c r="S40" s="9">
        <f>SUM(Q40:R40)</f>
        <v>2950.36</v>
      </c>
      <c r="T40" s="46">
        <f t="shared" si="7"/>
        <v>89.751759107363171</v>
      </c>
      <c r="U40" s="27">
        <f>S40/1382</f>
        <v>2.1348480463096964</v>
      </c>
      <c r="V40" s="9">
        <v>17922</v>
      </c>
      <c r="W40" s="9">
        <v>744.48</v>
      </c>
      <c r="X40" s="1">
        <f t="shared" ref="X40" si="22">SUM(V40:W40)</f>
        <v>18666.48</v>
      </c>
      <c r="Y40" s="49">
        <f t="shared" si="10"/>
        <v>96.011674402458311</v>
      </c>
      <c r="Z40" s="1">
        <f>X40/10000</f>
        <v>1.8666479999999999</v>
      </c>
      <c r="AA40" s="17">
        <v>44039</v>
      </c>
    </row>
    <row r="41" spans="1:27" ht="21">
      <c r="A41" s="3"/>
      <c r="B41" s="17">
        <v>44045</v>
      </c>
      <c r="C41" s="1"/>
      <c r="D41" s="1"/>
      <c r="E41" s="1"/>
      <c r="F41" s="49"/>
      <c r="G41" s="2"/>
      <c r="H41" s="12"/>
      <c r="I41" s="9"/>
      <c r="J41" s="9"/>
      <c r="K41" s="51"/>
      <c r="L41" s="27"/>
      <c r="M41" s="1"/>
      <c r="N41" s="1"/>
      <c r="O41" s="1"/>
      <c r="P41" s="2"/>
      <c r="Q41" s="12"/>
      <c r="R41" s="9"/>
      <c r="S41" s="9"/>
      <c r="T41" s="46"/>
      <c r="U41" s="27"/>
      <c r="V41" s="52"/>
      <c r="W41" s="53"/>
      <c r="X41" s="53"/>
      <c r="Y41" s="54"/>
      <c r="Z41" s="53"/>
      <c r="AA41" s="55">
        <v>44045</v>
      </c>
    </row>
    <row r="42" spans="1:27" ht="21">
      <c r="A42" s="3">
        <v>32</v>
      </c>
      <c r="B42" s="17">
        <v>44046</v>
      </c>
      <c r="C42" s="1">
        <v>1078</v>
      </c>
      <c r="D42" s="1">
        <v>0.24</v>
      </c>
      <c r="E42" s="1">
        <f>SUM(C42:D42)</f>
        <v>1078.24</v>
      </c>
      <c r="F42" s="49">
        <f t="shared" si="0"/>
        <v>99.977741504674285</v>
      </c>
      <c r="G42" s="2">
        <f t="shared" si="18"/>
        <v>0.78020260492040516</v>
      </c>
      <c r="H42" s="12">
        <v>3888</v>
      </c>
      <c r="I42" s="9">
        <v>158.1</v>
      </c>
      <c r="J42" s="9">
        <f t="shared" si="2"/>
        <v>4046.1</v>
      </c>
      <c r="K42" s="51">
        <f t="shared" si="4"/>
        <v>96.09253355082673</v>
      </c>
      <c r="L42" s="27">
        <f t="shared" si="3"/>
        <v>1.1707465277777778</v>
      </c>
      <c r="M42" s="1">
        <v>6564</v>
      </c>
      <c r="N42" s="1">
        <v>34.14</v>
      </c>
      <c r="O42" s="1">
        <f t="shared" si="5"/>
        <v>6598.14</v>
      </c>
      <c r="P42" s="2">
        <f t="shared" si="6"/>
        <v>1.9091840277777778</v>
      </c>
      <c r="Q42" s="12">
        <v>1624</v>
      </c>
      <c r="R42" s="9">
        <v>222.7</v>
      </c>
      <c r="S42" s="9">
        <f>SUM(Q42:R42)</f>
        <v>1846.7</v>
      </c>
      <c r="T42" s="46">
        <f t="shared" si="7"/>
        <v>87.940650890778144</v>
      </c>
      <c r="U42" s="27">
        <f>S42/1382</f>
        <v>1.3362518089725037</v>
      </c>
      <c r="V42" s="9">
        <v>16316</v>
      </c>
      <c r="W42" s="9">
        <v>615.09</v>
      </c>
      <c r="X42" s="1">
        <f t="shared" ref="X42" si="23">SUM(V42:W42)</f>
        <v>16931.09</v>
      </c>
      <c r="Y42" s="49">
        <f t="shared" si="10"/>
        <v>96.367097452083712</v>
      </c>
      <c r="Z42" s="1">
        <f>X42/10000</f>
        <v>1.693109</v>
      </c>
      <c r="AA42" s="17">
        <v>44046</v>
      </c>
    </row>
    <row r="43" spans="1:27" ht="21">
      <c r="A43" s="3"/>
      <c r="B43" s="17">
        <v>44052</v>
      </c>
      <c r="C43" s="1"/>
      <c r="D43" s="1"/>
      <c r="E43" s="1"/>
      <c r="F43" s="49"/>
      <c r="G43" s="2"/>
      <c r="H43" s="12"/>
      <c r="I43" s="9"/>
      <c r="J43" s="9"/>
      <c r="K43" s="51"/>
      <c r="L43" s="27"/>
      <c r="M43" s="1"/>
      <c r="N43" s="1"/>
      <c r="O43" s="1"/>
      <c r="P43" s="2"/>
      <c r="Q43" s="12"/>
      <c r="R43" s="9"/>
      <c r="S43" s="9"/>
      <c r="T43" s="46"/>
      <c r="U43" s="27"/>
      <c r="V43" s="9"/>
      <c r="W43" s="9"/>
      <c r="X43" s="1"/>
      <c r="Y43" s="49"/>
      <c r="Z43" s="1"/>
      <c r="AA43" s="17">
        <v>44052</v>
      </c>
    </row>
    <row r="44" spans="1:27" ht="21">
      <c r="A44" s="3">
        <v>33</v>
      </c>
      <c r="B44" s="17">
        <v>44053</v>
      </c>
      <c r="C44" s="1">
        <v>1390</v>
      </c>
      <c r="D44" s="1">
        <v>0.22</v>
      </c>
      <c r="E44" s="1">
        <f>SUM(C44:D44)</f>
        <v>1390.22</v>
      </c>
      <c r="F44" s="49">
        <f t="shared" si="0"/>
        <v>99.984175166520401</v>
      </c>
      <c r="G44" s="2">
        <f t="shared" si="18"/>
        <v>1.0059479015918957</v>
      </c>
      <c r="H44" s="12">
        <v>6624</v>
      </c>
      <c r="I44" s="9">
        <v>128.34</v>
      </c>
      <c r="J44" s="9">
        <f t="shared" si="2"/>
        <v>6752.34</v>
      </c>
      <c r="K44" s="51">
        <f t="shared" si="4"/>
        <v>98.099325567136731</v>
      </c>
      <c r="L44" s="27">
        <f t="shared" si="3"/>
        <v>1.9538020833333334</v>
      </c>
      <c r="M44" s="1">
        <v>5286</v>
      </c>
      <c r="N44" s="1">
        <v>26.14</v>
      </c>
      <c r="O44" s="1">
        <f t="shared" si="5"/>
        <v>5312.14</v>
      </c>
      <c r="P44" s="2">
        <f t="shared" si="6"/>
        <v>1.5370775462962964</v>
      </c>
      <c r="Q44" s="12">
        <v>1055</v>
      </c>
      <c r="R44" s="9">
        <v>262.7</v>
      </c>
      <c r="S44" s="9">
        <f>SUM(Q44:R44)</f>
        <v>1317.7</v>
      </c>
      <c r="T44" s="46">
        <f t="shared" si="7"/>
        <v>80.063747438718977</v>
      </c>
      <c r="U44" s="27">
        <f>S44/1382</f>
        <v>0.95347322720694649</v>
      </c>
      <c r="V44" s="9">
        <v>19759</v>
      </c>
      <c r="W44" s="9">
        <v>595.91999999999996</v>
      </c>
      <c r="X44" s="1">
        <f t="shared" ref="X44" si="24">SUM(V44:W44)</f>
        <v>20354.919999999998</v>
      </c>
      <c r="Y44" s="49">
        <f t="shared" si="10"/>
        <v>97.072354005812855</v>
      </c>
      <c r="Z44" s="1">
        <f>X44/10000</f>
        <v>2.0354919999999996</v>
      </c>
      <c r="AA44" s="17">
        <v>44053</v>
      </c>
    </row>
    <row r="45" spans="1:27" ht="21">
      <c r="A45" s="3"/>
      <c r="B45" s="17">
        <v>44059</v>
      </c>
      <c r="C45" s="1"/>
      <c r="D45" s="1"/>
      <c r="E45" s="1"/>
      <c r="F45" s="49"/>
      <c r="G45" s="2"/>
      <c r="H45" s="12"/>
      <c r="I45" s="9"/>
      <c r="J45" s="9"/>
      <c r="K45" s="51"/>
      <c r="L45" s="27"/>
      <c r="M45" s="1"/>
      <c r="N45" s="1"/>
      <c r="O45" s="1"/>
      <c r="P45" s="2"/>
      <c r="Q45" s="12"/>
      <c r="R45" s="9"/>
      <c r="S45" s="9"/>
      <c r="T45" s="46"/>
      <c r="U45" s="27"/>
      <c r="V45" s="9"/>
      <c r="W45" s="9"/>
      <c r="X45" s="1"/>
      <c r="Y45" s="49"/>
      <c r="Z45" s="1"/>
      <c r="AA45" s="17">
        <v>44059</v>
      </c>
    </row>
    <row r="46" spans="1:27" ht="21">
      <c r="A46" s="3">
        <v>34</v>
      </c>
      <c r="B46" s="17">
        <v>44060</v>
      </c>
      <c r="C46" s="1">
        <v>1164</v>
      </c>
      <c r="D46" s="1">
        <v>0.82</v>
      </c>
      <c r="E46" s="1">
        <f>SUM(C46:D46)</f>
        <v>1164.82</v>
      </c>
      <c r="F46" s="49">
        <f t="shared" si="0"/>
        <v>99.929602857093812</v>
      </c>
      <c r="G46" s="2">
        <f t="shared" si="18"/>
        <v>0.84285094066570188</v>
      </c>
      <c r="H46" s="12">
        <v>3944</v>
      </c>
      <c r="I46" s="9">
        <v>147.28</v>
      </c>
      <c r="J46" s="9">
        <f t="shared" si="2"/>
        <v>4091.28</v>
      </c>
      <c r="K46" s="51">
        <f t="shared" si="4"/>
        <v>96.400148608748353</v>
      </c>
      <c r="L46" s="27">
        <f t="shared" si="3"/>
        <v>1.1838194444444445</v>
      </c>
      <c r="M46" s="1">
        <v>3542</v>
      </c>
      <c r="N46" s="1">
        <v>18.12</v>
      </c>
      <c r="O46" s="1">
        <f t="shared" si="5"/>
        <v>3560.12</v>
      </c>
      <c r="P46" s="2">
        <f t="shared" si="6"/>
        <v>1.0301273148148147</v>
      </c>
      <c r="Q46" s="12">
        <v>1319</v>
      </c>
      <c r="R46" s="9">
        <v>112.98</v>
      </c>
      <c r="S46" s="9">
        <f>SUM(Q46:R46)</f>
        <v>1431.98</v>
      </c>
      <c r="T46" s="46">
        <f t="shared" si="7"/>
        <v>92.110225003142503</v>
      </c>
      <c r="U46" s="27">
        <f>S46/1382</f>
        <v>1.0361649782923299</v>
      </c>
      <c r="V46" s="9">
        <v>13879</v>
      </c>
      <c r="W46" s="9">
        <v>493.64</v>
      </c>
      <c r="X46" s="1">
        <f t="shared" ref="X46" si="25">SUM(V46:W46)</f>
        <v>14372.64</v>
      </c>
      <c r="Y46" s="49">
        <f t="shared" si="10"/>
        <v>96.565418740050546</v>
      </c>
      <c r="Z46" s="1">
        <f>X46/10000</f>
        <v>1.4372639999999999</v>
      </c>
      <c r="AA46" s="17">
        <v>44060</v>
      </c>
    </row>
    <row r="47" spans="1:27" ht="21">
      <c r="A47" s="3"/>
      <c r="B47" s="17">
        <v>44066</v>
      </c>
      <c r="C47" s="1"/>
      <c r="D47" s="1"/>
      <c r="E47" s="1"/>
      <c r="F47" s="49"/>
      <c r="G47" s="2"/>
      <c r="H47" s="12"/>
      <c r="I47" s="9"/>
      <c r="J47" s="9"/>
      <c r="K47" s="51"/>
      <c r="L47" s="27"/>
      <c r="M47" s="1"/>
      <c r="N47" s="1"/>
      <c r="O47" s="1"/>
      <c r="P47" s="2"/>
      <c r="Q47" s="12"/>
      <c r="R47" s="9"/>
      <c r="S47" s="9"/>
      <c r="T47" s="46"/>
      <c r="U47" s="27"/>
      <c r="V47" s="52"/>
      <c r="W47" s="53"/>
      <c r="X47" s="53"/>
      <c r="Y47" s="54"/>
      <c r="Z47" s="53"/>
      <c r="AA47" s="55">
        <v>44066</v>
      </c>
    </row>
    <row r="48" spans="1:27" ht="21">
      <c r="A48" s="3">
        <v>35</v>
      </c>
      <c r="B48" s="17">
        <v>44067</v>
      </c>
      <c r="C48" s="1">
        <v>755</v>
      </c>
      <c r="D48" s="1">
        <v>0.76</v>
      </c>
      <c r="E48" s="1">
        <f>SUM(C48:D48)</f>
        <v>755.76</v>
      </c>
      <c r="F48" s="49">
        <f t="shared" si="0"/>
        <v>99.899438975336082</v>
      </c>
      <c r="G48" s="2">
        <f t="shared" si="18"/>
        <v>0.54685962373371921</v>
      </c>
      <c r="H48" s="12">
        <v>3315</v>
      </c>
      <c r="I48" s="9">
        <v>99.71</v>
      </c>
      <c r="J48" s="9">
        <f t="shared" si="2"/>
        <v>3414.71</v>
      </c>
      <c r="K48" s="51">
        <f t="shared" si="4"/>
        <v>97.079986294590171</v>
      </c>
      <c r="L48" s="27">
        <f t="shared" si="3"/>
        <v>0.98805266203703701</v>
      </c>
      <c r="M48" s="1">
        <v>3157</v>
      </c>
      <c r="N48" s="1">
        <v>17.12</v>
      </c>
      <c r="O48" s="1">
        <f t="shared" si="5"/>
        <v>3174.12</v>
      </c>
      <c r="P48" s="2">
        <f t="shared" si="6"/>
        <v>0.91843750000000002</v>
      </c>
      <c r="Q48" s="12">
        <v>1601</v>
      </c>
      <c r="R48" s="9">
        <v>123.52</v>
      </c>
      <c r="S48" s="9">
        <f>SUM(Q48:R48)</f>
        <v>1724.52</v>
      </c>
      <c r="T48" s="46">
        <f t="shared" si="7"/>
        <v>92.837427226126692</v>
      </c>
      <c r="U48" s="27">
        <f>S48/1382</f>
        <v>1.2478437047756874</v>
      </c>
      <c r="V48" s="9">
        <v>14084</v>
      </c>
      <c r="W48" s="9">
        <v>584.79999999999995</v>
      </c>
      <c r="X48" s="1">
        <f t="shared" ref="X48" si="26">SUM(V48:W48)</f>
        <v>14668.8</v>
      </c>
      <c r="Y48" s="49">
        <f t="shared" si="10"/>
        <v>96.013307155322863</v>
      </c>
      <c r="Z48" s="1">
        <f>X48/10000</f>
        <v>1.46688</v>
      </c>
      <c r="AA48" s="17">
        <v>44067</v>
      </c>
    </row>
    <row r="49" spans="1:27" ht="21">
      <c r="A49" s="3"/>
      <c r="B49" s="17">
        <v>44073</v>
      </c>
      <c r="C49" s="1"/>
      <c r="D49" s="1"/>
      <c r="E49" s="1"/>
      <c r="F49" s="49"/>
      <c r="G49" s="2"/>
      <c r="H49" s="12"/>
      <c r="I49" s="9"/>
      <c r="J49" s="9"/>
      <c r="K49" s="51"/>
      <c r="L49" s="27"/>
      <c r="M49" s="1"/>
      <c r="N49" s="1"/>
      <c r="O49" s="1"/>
      <c r="P49" s="2"/>
      <c r="Q49" s="12"/>
      <c r="R49" s="9"/>
      <c r="S49" s="9"/>
      <c r="T49" s="46"/>
      <c r="U49" s="27"/>
      <c r="V49" s="1"/>
      <c r="W49" s="1"/>
      <c r="X49" s="1"/>
      <c r="Y49" s="49"/>
      <c r="Z49" s="1"/>
      <c r="AA49" s="17">
        <v>44073</v>
      </c>
    </row>
    <row r="50" spans="1:27" ht="21">
      <c r="A50" s="3">
        <v>36</v>
      </c>
      <c r="B50" s="17">
        <v>44074</v>
      </c>
      <c r="C50" s="1">
        <v>718</v>
      </c>
      <c r="D50" s="1">
        <v>0.94</v>
      </c>
      <c r="E50" s="1">
        <f>SUM(C50:D50)</f>
        <v>718.94</v>
      </c>
      <c r="F50" s="49">
        <f t="shared" si="0"/>
        <v>99.869251954265991</v>
      </c>
      <c r="G50" s="2">
        <f t="shared" si="18"/>
        <v>0.52021707670043416</v>
      </c>
      <c r="H50" s="12">
        <v>4433</v>
      </c>
      <c r="I50" s="9">
        <v>155.08000000000001</v>
      </c>
      <c r="J50" s="9">
        <f t="shared" si="2"/>
        <v>4588.08</v>
      </c>
      <c r="K50" s="51">
        <f t="shared" si="4"/>
        <v>96.619936879914917</v>
      </c>
      <c r="L50" s="27">
        <f t="shared" si="3"/>
        <v>1.3275694444444444</v>
      </c>
      <c r="M50" s="1">
        <v>5460</v>
      </c>
      <c r="N50" s="1">
        <v>31.56</v>
      </c>
      <c r="O50" s="1">
        <f t="shared" si="5"/>
        <v>5491.56</v>
      </c>
      <c r="P50" s="2">
        <f t="shared" si="6"/>
        <v>1.5889930555555556</v>
      </c>
      <c r="Q50" s="12">
        <v>2463</v>
      </c>
      <c r="R50" s="9">
        <v>140.99</v>
      </c>
      <c r="S50" s="9">
        <f>SUM(Q50:R50)</f>
        <v>2603.9899999999998</v>
      </c>
      <c r="T50" s="46">
        <f t="shared" si="7"/>
        <v>94.585616688236144</v>
      </c>
      <c r="U50" s="27">
        <f>S50/1382</f>
        <v>1.8842185238784368</v>
      </c>
      <c r="V50" s="1">
        <v>15216</v>
      </c>
      <c r="W50" s="1">
        <v>604.72</v>
      </c>
      <c r="X50" s="1">
        <f t="shared" ref="X50" si="27">SUM(V50:W50)</f>
        <v>15820.72</v>
      </c>
      <c r="Y50" s="49">
        <f t="shared" si="10"/>
        <v>96.177670801328901</v>
      </c>
      <c r="Z50" s="1">
        <f>X50/10000</f>
        <v>1.5820719999999999</v>
      </c>
      <c r="AA50" s="17">
        <v>44074</v>
      </c>
    </row>
    <row r="51" spans="1:27" ht="21">
      <c r="A51" s="3"/>
      <c r="B51" s="17">
        <v>44080</v>
      </c>
      <c r="C51" s="1"/>
      <c r="D51" s="1"/>
      <c r="E51" s="1"/>
      <c r="F51" s="49"/>
      <c r="G51" s="2"/>
      <c r="H51" s="12"/>
      <c r="I51" s="9"/>
      <c r="J51" s="9"/>
      <c r="K51" s="51"/>
      <c r="L51" s="27"/>
      <c r="M51" s="1"/>
      <c r="N51" s="1"/>
      <c r="O51" s="1"/>
      <c r="P51" s="2"/>
      <c r="Q51" s="12"/>
      <c r="R51" s="9"/>
      <c r="S51" s="9"/>
      <c r="T51" s="46"/>
      <c r="U51" s="27"/>
      <c r="V51" s="52"/>
      <c r="W51" s="53"/>
      <c r="X51" s="53"/>
      <c r="Y51" s="54"/>
      <c r="Z51" s="53"/>
      <c r="AA51" s="55">
        <v>44080</v>
      </c>
    </row>
    <row r="52" spans="1:27" ht="21">
      <c r="A52" s="3">
        <v>37</v>
      </c>
      <c r="B52" s="17">
        <v>44081</v>
      </c>
      <c r="C52" s="1">
        <v>1101</v>
      </c>
      <c r="D52" s="1">
        <v>0.84</v>
      </c>
      <c r="E52" s="1">
        <f>SUM(C52:D52)</f>
        <v>1101.8399999999999</v>
      </c>
      <c r="F52" s="49">
        <f t="shared" si="0"/>
        <v>99.92376388586365</v>
      </c>
      <c r="G52" s="2">
        <f t="shared" si="18"/>
        <v>0.7972793053545586</v>
      </c>
      <c r="H52" s="12">
        <v>3382</v>
      </c>
      <c r="I52" s="9">
        <v>97.96</v>
      </c>
      <c r="J52" s="9">
        <f t="shared" si="2"/>
        <v>3479.96</v>
      </c>
      <c r="K52" s="51">
        <f t="shared" si="4"/>
        <v>97.185025115231213</v>
      </c>
      <c r="L52" s="27">
        <f t="shared" si="3"/>
        <v>1.0069328703703704</v>
      </c>
      <c r="M52" s="1">
        <v>6552</v>
      </c>
      <c r="N52" s="1">
        <v>23.4</v>
      </c>
      <c r="O52" s="1">
        <f t="shared" si="5"/>
        <v>6575.4</v>
      </c>
      <c r="P52" s="2">
        <f t="shared" si="6"/>
        <v>1.9026041666666667</v>
      </c>
      <c r="Q52" s="12">
        <v>1289</v>
      </c>
      <c r="R52" s="9">
        <v>193.7</v>
      </c>
      <c r="S52" s="9">
        <f>SUM(Q52:R52)</f>
        <v>1482.7</v>
      </c>
      <c r="T52" s="46">
        <f t="shared" si="7"/>
        <v>86.935995143994063</v>
      </c>
      <c r="U52" s="27">
        <f>S52/1382</f>
        <v>1.0728654124457309</v>
      </c>
      <c r="V52" s="1">
        <v>18957</v>
      </c>
      <c r="W52" s="1">
        <v>613.26</v>
      </c>
      <c r="X52" s="1">
        <f t="shared" ref="X52" si="28">SUM(V52:W52)</f>
        <v>19570.259999999998</v>
      </c>
      <c r="Y52" s="49">
        <f t="shared" si="10"/>
        <v>96.866367641513207</v>
      </c>
      <c r="Z52" s="1">
        <f>X52/10000</f>
        <v>1.9570259999999999</v>
      </c>
      <c r="AA52" s="17">
        <v>44081</v>
      </c>
    </row>
    <row r="53" spans="1:27" ht="21">
      <c r="A53" s="3"/>
      <c r="B53" s="17">
        <v>44087</v>
      </c>
      <c r="C53" s="1"/>
      <c r="D53" s="1"/>
      <c r="E53" s="1"/>
      <c r="F53" s="49"/>
      <c r="G53" s="2"/>
      <c r="H53" s="12"/>
      <c r="I53" s="9"/>
      <c r="J53" s="9"/>
      <c r="K53" s="51"/>
      <c r="L53" s="27"/>
      <c r="M53" s="1"/>
      <c r="N53" s="1"/>
      <c r="O53" s="1"/>
      <c r="P53" s="2"/>
      <c r="Q53" s="12"/>
      <c r="R53" s="9"/>
      <c r="S53" s="9"/>
      <c r="T53" s="46"/>
      <c r="U53" s="27"/>
      <c r="V53" s="1"/>
      <c r="W53" s="1"/>
      <c r="X53" s="1"/>
      <c r="Y53" s="49"/>
      <c r="Z53" s="1"/>
      <c r="AA53" s="17">
        <v>44087</v>
      </c>
    </row>
    <row r="54" spans="1:27" ht="21">
      <c r="A54" s="3">
        <v>38</v>
      </c>
      <c r="B54" s="17">
        <v>44088</v>
      </c>
      <c r="C54" s="1">
        <v>876</v>
      </c>
      <c r="D54" s="1">
        <v>0.04</v>
      </c>
      <c r="E54" s="1">
        <f>SUM(C54:D54)</f>
        <v>876.04</v>
      </c>
      <c r="F54" s="49">
        <f t="shared" si="0"/>
        <v>99.995433998447567</v>
      </c>
      <c r="G54" s="2">
        <f t="shared" si="18"/>
        <v>0.63389290882778582</v>
      </c>
      <c r="H54" s="12">
        <v>2787</v>
      </c>
      <c r="I54" s="9">
        <v>90.56</v>
      </c>
      <c r="J54" s="9">
        <f t="shared" si="2"/>
        <v>2877.56</v>
      </c>
      <c r="K54" s="51">
        <f t="shared" si="4"/>
        <v>96.852889253395233</v>
      </c>
      <c r="L54" s="27">
        <f t="shared" si="3"/>
        <v>0.83262731481481478</v>
      </c>
      <c r="M54" s="1">
        <v>5331</v>
      </c>
      <c r="N54" s="1">
        <v>39.44</v>
      </c>
      <c r="O54" s="1">
        <f t="shared" si="5"/>
        <v>5370.44</v>
      </c>
      <c r="P54" s="2">
        <f t="shared" si="6"/>
        <v>1.5539467592592591</v>
      </c>
      <c r="Q54" s="12">
        <v>1176</v>
      </c>
      <c r="R54" s="9">
        <v>205.38</v>
      </c>
      <c r="S54" s="9">
        <f>SUM(Q54:R54)</f>
        <v>1381.38</v>
      </c>
      <c r="T54" s="46">
        <f t="shared" si="7"/>
        <v>85.132259045302519</v>
      </c>
      <c r="U54" s="27">
        <f>S54/1382</f>
        <v>0.99955137481910283</v>
      </c>
      <c r="V54" s="1">
        <v>13411</v>
      </c>
      <c r="W54" s="1">
        <v>413.86</v>
      </c>
      <c r="X54" s="1">
        <f t="shared" ref="X54" si="29">SUM(V54:W54)</f>
        <v>13824.86</v>
      </c>
      <c r="Y54" s="49">
        <f t="shared" si="10"/>
        <v>97.006407298157086</v>
      </c>
      <c r="Z54" s="1">
        <f>X54/10000</f>
        <v>1.3824860000000001</v>
      </c>
      <c r="AA54" s="17">
        <v>44088</v>
      </c>
    </row>
    <row r="55" spans="1:27" ht="21">
      <c r="A55" s="3"/>
      <c r="B55" s="17">
        <v>44094</v>
      </c>
      <c r="C55" s="1"/>
      <c r="D55" s="1"/>
      <c r="E55" s="1"/>
      <c r="F55" s="49"/>
      <c r="G55" s="2"/>
      <c r="H55" s="12"/>
      <c r="I55" s="9"/>
      <c r="J55" s="9"/>
      <c r="K55" s="51"/>
      <c r="L55" s="27"/>
      <c r="M55" s="1"/>
      <c r="N55" s="1"/>
      <c r="O55" s="1"/>
      <c r="P55" s="2"/>
      <c r="Q55" s="12"/>
      <c r="R55" s="9"/>
      <c r="S55" s="9"/>
      <c r="T55" s="46"/>
      <c r="U55" s="27"/>
      <c r="V55" s="1"/>
      <c r="W55" s="1"/>
      <c r="X55" s="1"/>
      <c r="Y55" s="49"/>
      <c r="Z55" s="1"/>
      <c r="AA55" s="17">
        <v>44094</v>
      </c>
    </row>
    <row r="56" spans="1:27" ht="21">
      <c r="A56" s="3">
        <v>39</v>
      </c>
      <c r="B56" s="17">
        <v>44095</v>
      </c>
      <c r="C56" s="1">
        <v>882</v>
      </c>
      <c r="D56" s="1"/>
      <c r="E56" s="1">
        <f>SUM(C56:D56)</f>
        <v>882</v>
      </c>
      <c r="F56" s="49">
        <f t="shared" si="0"/>
        <v>100</v>
      </c>
      <c r="G56" s="2">
        <f t="shared" si="18"/>
        <v>0.63820549927641101</v>
      </c>
      <c r="H56" s="12">
        <v>3051</v>
      </c>
      <c r="I56" s="9">
        <v>110.82</v>
      </c>
      <c r="J56" s="9">
        <f t="shared" si="2"/>
        <v>3161.82</v>
      </c>
      <c r="K56" s="51">
        <f t="shared" si="4"/>
        <v>96.495056644590775</v>
      </c>
      <c r="L56" s="27">
        <f t="shared" si="3"/>
        <v>0.91487847222222229</v>
      </c>
      <c r="M56" s="1">
        <v>4071</v>
      </c>
      <c r="N56" s="1">
        <v>27.74</v>
      </c>
      <c r="O56" s="1">
        <f t="shared" si="5"/>
        <v>4098.74</v>
      </c>
      <c r="P56" s="2">
        <f t="shared" si="6"/>
        <v>1.1859780092592591</v>
      </c>
      <c r="Q56" s="12">
        <v>993</v>
      </c>
      <c r="R56" s="9">
        <v>180.62</v>
      </c>
      <c r="S56" s="9">
        <f>SUM(Q56:R56)</f>
        <v>1173.6199999999999</v>
      </c>
      <c r="T56" s="46">
        <f t="shared" si="7"/>
        <v>84.610010054361723</v>
      </c>
      <c r="U56" s="27">
        <f>S56/1382</f>
        <v>0.84921852387843699</v>
      </c>
      <c r="V56" s="1">
        <v>13036</v>
      </c>
      <c r="W56" s="1">
        <v>597.58000000000004</v>
      </c>
      <c r="X56" s="1">
        <f t="shared" ref="X56" si="30">SUM(V56:W56)</f>
        <v>13633.58</v>
      </c>
      <c r="Y56" s="49">
        <f t="shared" si="10"/>
        <v>95.616851920038613</v>
      </c>
      <c r="Z56" s="1">
        <f>X56/10000</f>
        <v>1.3633580000000001</v>
      </c>
      <c r="AA56" s="17">
        <v>44095</v>
      </c>
    </row>
    <row r="57" spans="1:27" ht="21">
      <c r="A57" s="3"/>
      <c r="B57" s="17">
        <v>44101</v>
      </c>
      <c r="C57" s="1"/>
      <c r="D57" s="1"/>
      <c r="E57" s="1"/>
      <c r="F57" s="49"/>
      <c r="G57" s="2"/>
      <c r="H57" s="12"/>
      <c r="I57" s="9"/>
      <c r="J57" s="9"/>
      <c r="K57" s="51"/>
      <c r="L57" s="27"/>
      <c r="M57" s="1"/>
      <c r="N57" s="1"/>
      <c r="O57" s="1"/>
      <c r="P57" s="2"/>
      <c r="Q57" s="12"/>
      <c r="R57" s="9"/>
      <c r="S57" s="9"/>
      <c r="T57" s="46"/>
      <c r="U57" s="27"/>
      <c r="V57" s="1"/>
      <c r="W57" s="1"/>
      <c r="X57" s="1"/>
      <c r="Y57" s="49"/>
      <c r="Z57" s="1"/>
      <c r="AA57" s="17">
        <v>44101</v>
      </c>
    </row>
    <row r="58" spans="1:27" ht="21">
      <c r="A58" s="3">
        <v>40</v>
      </c>
      <c r="B58" s="17">
        <v>44102</v>
      </c>
      <c r="C58" s="1">
        <v>716</v>
      </c>
      <c r="D58" s="1">
        <v>0.71</v>
      </c>
      <c r="E58" s="1">
        <f>SUM(C58:D58)</f>
        <v>716.71</v>
      </c>
      <c r="F58" s="49">
        <f t="shared" si="0"/>
        <v>99.900936222460956</v>
      </c>
      <c r="G58" s="2">
        <f t="shared" si="18"/>
        <v>0.51860347322720701</v>
      </c>
      <c r="H58" s="12">
        <v>3090</v>
      </c>
      <c r="I58" s="9">
        <v>134.32</v>
      </c>
      <c r="J58" s="9">
        <f t="shared" si="2"/>
        <v>3224.32</v>
      </c>
      <c r="K58" s="51">
        <f t="shared" si="4"/>
        <v>95.834160381103601</v>
      </c>
      <c r="L58" s="27">
        <f t="shared" si="3"/>
        <v>0.93296296296296299</v>
      </c>
      <c r="M58" s="1">
        <v>5193</v>
      </c>
      <c r="N58" s="1">
        <v>26.62</v>
      </c>
      <c r="O58" s="1">
        <f t="shared" si="5"/>
        <v>5219.62</v>
      </c>
      <c r="P58" s="2">
        <f t="shared" si="6"/>
        <v>1.510306712962963</v>
      </c>
      <c r="Q58" s="12">
        <v>1349</v>
      </c>
      <c r="R58" s="9">
        <v>181.02</v>
      </c>
      <c r="S58" s="9">
        <f>SUM(Q58:R58)</f>
        <v>1530.02</v>
      </c>
      <c r="T58" s="46">
        <f t="shared" si="7"/>
        <v>88.168782107423439</v>
      </c>
      <c r="U58" s="27">
        <f>S58/1382</f>
        <v>1.1071056439942113</v>
      </c>
      <c r="V58" s="1">
        <v>20320</v>
      </c>
      <c r="W58" s="1">
        <v>997.27</v>
      </c>
      <c r="X58" s="1">
        <f t="shared" ref="X58" si="31">SUM(V58:W58)</f>
        <v>21317.27</v>
      </c>
      <c r="Y58" s="49">
        <f t="shared" si="10"/>
        <v>95.321774317255446</v>
      </c>
      <c r="Z58" s="1">
        <f>X58/10000</f>
        <v>2.1317270000000001</v>
      </c>
      <c r="AA58" s="17">
        <v>44102</v>
      </c>
    </row>
    <row r="59" spans="1:27" ht="21">
      <c r="A59" s="3"/>
      <c r="B59" s="17">
        <v>44108</v>
      </c>
      <c r="C59" s="1"/>
      <c r="D59" s="1"/>
      <c r="E59" s="1"/>
      <c r="F59" s="49"/>
      <c r="G59" s="2"/>
      <c r="H59" s="12"/>
      <c r="I59" s="9"/>
      <c r="J59" s="9"/>
      <c r="K59" s="51"/>
      <c r="L59" s="27"/>
      <c r="M59" s="1"/>
      <c r="N59" s="1"/>
      <c r="O59" s="1"/>
      <c r="P59" s="2"/>
      <c r="Q59" s="12"/>
      <c r="R59" s="9"/>
      <c r="S59" s="9"/>
      <c r="T59" s="46"/>
      <c r="U59" s="27"/>
      <c r="V59" s="1"/>
      <c r="W59" s="1"/>
      <c r="X59" s="1"/>
      <c r="Y59" s="49"/>
      <c r="Z59" s="1"/>
      <c r="AA59" s="17">
        <v>44108</v>
      </c>
    </row>
    <row r="60" spans="1:27" ht="21">
      <c r="A60" s="3">
        <v>41</v>
      </c>
      <c r="B60" s="17">
        <v>44109</v>
      </c>
      <c r="C60" s="1">
        <v>724</v>
      </c>
      <c r="D60" s="1">
        <v>0.46</v>
      </c>
      <c r="E60" s="1">
        <f>SUM(C60:D60)</f>
        <v>724.46</v>
      </c>
      <c r="F60" s="49">
        <f t="shared" si="0"/>
        <v>99.936504430886444</v>
      </c>
      <c r="G60" s="2">
        <f t="shared" si="18"/>
        <v>0.52421128798842265</v>
      </c>
      <c r="H60" s="12">
        <v>3105</v>
      </c>
      <c r="I60" s="9">
        <v>165.78</v>
      </c>
      <c r="J60" s="9">
        <f t="shared" si="2"/>
        <v>3270.78</v>
      </c>
      <c r="K60" s="51">
        <f t="shared" si="4"/>
        <v>94.931484233118695</v>
      </c>
      <c r="L60" s="27">
        <f t="shared" si="3"/>
        <v>0.94640625</v>
      </c>
      <c r="M60" s="1">
        <v>3504</v>
      </c>
      <c r="N60" s="1">
        <v>31.36</v>
      </c>
      <c r="O60" s="1">
        <f t="shared" si="5"/>
        <v>3535.36</v>
      </c>
      <c r="P60" s="2">
        <f t="shared" si="6"/>
        <v>1.0229629629629631</v>
      </c>
      <c r="Q60" s="12">
        <v>1169</v>
      </c>
      <c r="R60" s="9">
        <v>150.76</v>
      </c>
      <c r="S60" s="9">
        <f>SUM(Q60:R60)</f>
        <v>1319.76</v>
      </c>
      <c r="T60" s="46">
        <f t="shared" si="7"/>
        <v>88.576710917136452</v>
      </c>
      <c r="U60" s="27">
        <f>S60/1382</f>
        <v>0.95496382054992768</v>
      </c>
      <c r="V60" s="1">
        <v>16356</v>
      </c>
      <c r="W60" s="1">
        <v>1004.92</v>
      </c>
      <c r="X60" s="1">
        <f t="shared" ref="X60" si="32">SUM(V60:W60)</f>
        <v>17360.919999999998</v>
      </c>
      <c r="Y60" s="49">
        <f t="shared" si="10"/>
        <v>94.211597081260678</v>
      </c>
      <c r="Z60" s="1">
        <f>X60/10000</f>
        <v>1.7360919999999997</v>
      </c>
      <c r="AA60" s="17">
        <v>44109</v>
      </c>
    </row>
    <row r="61" spans="1:27" ht="21">
      <c r="A61" s="3"/>
      <c r="B61" s="17">
        <v>44115</v>
      </c>
      <c r="C61" s="1"/>
      <c r="D61" s="1"/>
      <c r="E61" s="1"/>
      <c r="F61" s="49"/>
      <c r="G61" s="2"/>
      <c r="H61" s="12"/>
      <c r="I61" s="9"/>
      <c r="J61" s="9"/>
      <c r="K61" s="51"/>
      <c r="L61" s="27"/>
      <c r="M61" s="1"/>
      <c r="N61" s="1"/>
      <c r="O61" s="1"/>
      <c r="P61" s="2"/>
      <c r="Q61" s="12"/>
      <c r="R61" s="9"/>
      <c r="S61" s="9"/>
      <c r="T61" s="46"/>
      <c r="U61" s="27"/>
      <c r="V61" s="1"/>
      <c r="W61" s="1"/>
      <c r="X61" s="1"/>
      <c r="Y61" s="49"/>
      <c r="Z61" s="1"/>
      <c r="AA61" s="17">
        <v>44115</v>
      </c>
    </row>
    <row r="62" spans="1:27" ht="21">
      <c r="A62" s="3">
        <v>42</v>
      </c>
      <c r="B62" s="17">
        <v>44116</v>
      </c>
      <c r="C62" s="1">
        <v>916</v>
      </c>
      <c r="D62" s="1">
        <v>0.94</v>
      </c>
      <c r="E62" s="1">
        <f>SUM(C62:D62)</f>
        <v>916.94</v>
      </c>
      <c r="F62" s="49">
        <f t="shared" si="0"/>
        <v>99.897485113529783</v>
      </c>
      <c r="G62" s="2">
        <f t="shared" si="18"/>
        <v>0.66348769898697546</v>
      </c>
      <c r="H62" s="12">
        <v>8737</v>
      </c>
      <c r="I62" s="9">
        <v>42.48</v>
      </c>
      <c r="J62" s="9">
        <f t="shared" si="2"/>
        <v>8779.48</v>
      </c>
      <c r="K62" s="51">
        <f t="shared" si="4"/>
        <v>99.516144464136829</v>
      </c>
      <c r="L62" s="27">
        <f t="shared" si="3"/>
        <v>2.5403587962962964</v>
      </c>
      <c r="M62" s="1">
        <v>9720</v>
      </c>
      <c r="N62" s="1">
        <v>119.86</v>
      </c>
      <c r="O62" s="1">
        <f t="shared" si="5"/>
        <v>9839.86</v>
      </c>
      <c r="P62" s="2">
        <f t="shared" si="6"/>
        <v>2.8471817129629633</v>
      </c>
      <c r="Q62" s="12">
        <v>3738</v>
      </c>
      <c r="R62" s="9">
        <v>760.66</v>
      </c>
      <c r="S62" s="9">
        <f>SUM(Q62:R62)</f>
        <v>4498.66</v>
      </c>
      <c r="T62" s="46">
        <f t="shared" si="7"/>
        <v>83.091409441922707</v>
      </c>
      <c r="U62" s="27">
        <f>S62/1382</f>
        <v>3.2551808972503617</v>
      </c>
      <c r="V62" s="1">
        <v>14336</v>
      </c>
      <c r="W62" s="1">
        <v>1325.15</v>
      </c>
      <c r="X62" s="1">
        <f t="shared" ref="X62:X64" si="33">SUM(V62:W62)</f>
        <v>15661.15</v>
      </c>
      <c r="Y62" s="49">
        <f t="shared" si="10"/>
        <v>91.538616257426824</v>
      </c>
      <c r="Z62" s="1">
        <f>X62/10000</f>
        <v>1.5661149999999999</v>
      </c>
      <c r="AA62" s="17">
        <v>44116</v>
      </c>
    </row>
    <row r="63" spans="1:27" ht="21">
      <c r="A63" s="3"/>
      <c r="B63" s="17">
        <v>44122</v>
      </c>
      <c r="C63" s="1"/>
      <c r="D63" s="1"/>
      <c r="E63" s="1"/>
      <c r="F63" s="49"/>
      <c r="G63" s="2"/>
      <c r="H63" s="12"/>
      <c r="I63" s="9"/>
      <c r="J63" s="9"/>
      <c r="K63" s="9"/>
      <c r="L63" s="13"/>
      <c r="M63" s="1"/>
      <c r="N63" s="1"/>
      <c r="O63" s="1"/>
      <c r="P63" s="2"/>
      <c r="Q63" s="12"/>
      <c r="R63" s="9"/>
      <c r="S63" s="9"/>
      <c r="T63" s="9"/>
      <c r="U63" s="27"/>
      <c r="V63" s="1"/>
      <c r="W63" s="1"/>
      <c r="X63" s="1"/>
      <c r="Y63" s="49"/>
      <c r="Z63" s="1"/>
      <c r="AA63" s="17">
        <v>44122</v>
      </c>
    </row>
    <row r="64" spans="1:27" ht="21">
      <c r="A64" s="3">
        <v>43</v>
      </c>
      <c r="B64" s="17">
        <v>44123</v>
      </c>
      <c r="C64" s="1">
        <v>1135</v>
      </c>
      <c r="D64" s="1">
        <v>0.64</v>
      </c>
      <c r="E64" s="1">
        <f>SUM(C64:D64)</f>
        <v>1135.6400000000001</v>
      </c>
      <c r="F64" s="49">
        <f t="shared" si="0"/>
        <v>99.94364411257088</v>
      </c>
      <c r="G64" s="2">
        <f t="shared" si="18"/>
        <v>0.82173661360347328</v>
      </c>
      <c r="H64" s="12"/>
      <c r="I64" s="9"/>
      <c r="J64" s="9"/>
      <c r="K64" s="9"/>
      <c r="L64" s="13"/>
      <c r="M64" s="1"/>
      <c r="N64" s="1"/>
      <c r="O64" s="1"/>
      <c r="P64" s="2"/>
      <c r="Q64" s="12"/>
      <c r="R64" s="9"/>
      <c r="S64" s="9"/>
      <c r="T64" s="9"/>
      <c r="U64" s="27"/>
      <c r="V64" s="1">
        <v>27945</v>
      </c>
      <c r="W64" s="1">
        <v>2003.56</v>
      </c>
      <c r="X64" s="1">
        <f t="shared" si="33"/>
        <v>29948.560000000001</v>
      </c>
      <c r="Y64" s="49">
        <f t="shared" si="10"/>
        <v>93.309995539017564</v>
      </c>
      <c r="Z64" s="1">
        <f>X64/10000</f>
        <v>2.994856</v>
      </c>
      <c r="AA64" s="17">
        <v>44123</v>
      </c>
    </row>
    <row r="65" spans="1:27" ht="21">
      <c r="A65" s="3"/>
      <c r="B65" s="17">
        <v>44129</v>
      </c>
      <c r="C65" s="1"/>
      <c r="D65" s="1"/>
      <c r="E65" s="1"/>
      <c r="F65" s="1"/>
      <c r="G65" s="2"/>
      <c r="H65" s="12"/>
      <c r="I65" s="9"/>
      <c r="J65" s="9"/>
      <c r="K65" s="9"/>
      <c r="L65" s="13"/>
      <c r="M65" s="1"/>
      <c r="N65" s="1"/>
      <c r="O65" s="1"/>
      <c r="P65" s="2"/>
      <c r="Q65" s="12"/>
      <c r="R65" s="9"/>
      <c r="S65" s="9"/>
      <c r="T65" s="9"/>
      <c r="U65" s="13"/>
      <c r="AA65" s="39"/>
    </row>
    <row r="66" spans="1:27" ht="21">
      <c r="A66" s="3">
        <v>44</v>
      </c>
      <c r="B66" s="17">
        <v>44130</v>
      </c>
      <c r="C66" s="1"/>
      <c r="D66" s="1"/>
      <c r="E66" s="1"/>
      <c r="F66" s="1"/>
      <c r="G66" s="2"/>
      <c r="H66" s="12"/>
      <c r="I66" s="9"/>
      <c r="J66" s="9"/>
      <c r="K66" s="9"/>
      <c r="L66" s="13"/>
      <c r="M66" s="1"/>
      <c r="N66" s="1"/>
      <c r="O66" s="1"/>
      <c r="P66" s="1"/>
      <c r="Q66" s="12"/>
      <c r="R66" s="9"/>
      <c r="S66" s="9"/>
      <c r="T66" s="9"/>
      <c r="U66" s="13"/>
      <c r="AA66" s="39"/>
    </row>
    <row r="67" spans="1:27" ht="21.75" thickBot="1">
      <c r="A67" s="3"/>
      <c r="B67" s="17">
        <v>44136</v>
      </c>
      <c r="C67" s="1"/>
      <c r="D67" s="1"/>
      <c r="E67" s="1"/>
      <c r="F67" s="1"/>
      <c r="G67" s="41">
        <f>SUM(G6:G65)</f>
        <v>21.559095513748186</v>
      </c>
      <c r="H67" s="14"/>
      <c r="I67" s="15"/>
      <c r="J67" s="15"/>
      <c r="K67" s="15"/>
      <c r="L67" s="43">
        <f>SUM(L6:L64)</f>
        <v>30.414273726851857</v>
      </c>
      <c r="M67" s="1"/>
      <c r="N67" s="1"/>
      <c r="O67" s="1"/>
      <c r="P67" s="1">
        <f>SUM(P8:P65)</f>
        <v>37.580040509259263</v>
      </c>
      <c r="Q67" s="14"/>
      <c r="R67" s="15"/>
      <c r="S67" s="15"/>
      <c r="T67" s="15"/>
      <c r="U67" s="43">
        <f>SUM(U6:U64)</f>
        <v>36.411526772793053</v>
      </c>
      <c r="Z67" s="1">
        <f>SUM(Z8:Z65)</f>
        <v>46.707092999999986</v>
      </c>
      <c r="AA67" s="40"/>
    </row>
    <row r="68" spans="1:27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42"/>
      <c r="M68" s="1"/>
      <c r="N68" s="1"/>
      <c r="O68" s="1"/>
      <c r="P68" s="1"/>
      <c r="Q68" s="1"/>
    </row>
    <row r="69" spans="1:27" ht="23.25">
      <c r="A69" s="1"/>
      <c r="B69" s="26" t="s">
        <v>9</v>
      </c>
      <c r="C69" s="22">
        <f>SUM(C6:C68)</f>
        <v>29780</v>
      </c>
      <c r="D69" s="22">
        <f>SUM(D6:D68)</f>
        <v>14.67</v>
      </c>
      <c r="E69" s="22">
        <f>SUM(E6:E68)</f>
        <v>29794.67</v>
      </c>
      <c r="F69" s="22"/>
      <c r="G69" s="1"/>
      <c r="H69" s="5">
        <f>SUM(H8:H65)</f>
        <v>101595.26000000001</v>
      </c>
      <c r="I69" s="5">
        <f>SUM(I7:I64)</f>
        <v>3516.4700000000007</v>
      </c>
      <c r="J69" s="5">
        <f>SUM(J8:J64)</f>
        <v>105111.73000000003</v>
      </c>
      <c r="K69" s="5"/>
      <c r="L69" s="1"/>
      <c r="M69" s="5">
        <f>SUM(M7:M66)</f>
        <v>129063</v>
      </c>
      <c r="N69" s="5">
        <f>SUM(N6:N65)</f>
        <v>813.62</v>
      </c>
      <c r="O69" s="5">
        <f>SUM(O6:O66)</f>
        <v>129876.61999999998</v>
      </c>
      <c r="P69" s="1"/>
      <c r="Q69" s="5">
        <f>SUM(Q11:Q65)</f>
        <v>43511</v>
      </c>
      <c r="R69" s="5">
        <f>SUM(R8:R64)</f>
        <v>6809.73</v>
      </c>
      <c r="S69" s="34">
        <f>SUM(S8:S65)</f>
        <v>50320.729999999996</v>
      </c>
      <c r="T69" s="34"/>
      <c r="V69" s="5">
        <f>SUM(V11:V65)</f>
        <v>445715</v>
      </c>
      <c r="W69" s="5">
        <f>SUM(W8:W64)</f>
        <v>21355.93</v>
      </c>
      <c r="X69" s="5">
        <f>SUM(X8:X65)</f>
        <v>467070.93</v>
      </c>
      <c r="Y69" s="5"/>
      <c r="Z69" s="5"/>
    </row>
    <row r="70" spans="1:27" ht="21">
      <c r="A70" s="1"/>
      <c r="B70" s="25"/>
      <c r="C70" s="1" t="s">
        <v>15</v>
      </c>
      <c r="D70" s="1" t="s">
        <v>16</v>
      </c>
      <c r="E70" s="1"/>
      <c r="F70" s="1"/>
      <c r="G70" s="1"/>
      <c r="H70" s="1" t="s">
        <v>15</v>
      </c>
      <c r="I70" s="1" t="s">
        <v>16</v>
      </c>
      <c r="J70" s="1"/>
      <c r="K70" s="1"/>
      <c r="L70" s="1"/>
      <c r="M70" s="1" t="s">
        <v>15</v>
      </c>
      <c r="N70" s="1" t="s">
        <v>16</v>
      </c>
      <c r="O70" s="1"/>
      <c r="P70" s="1"/>
      <c r="Q70" s="1" t="s">
        <v>15</v>
      </c>
      <c r="R70" s="1" t="s">
        <v>16</v>
      </c>
      <c r="V70" s="1" t="s">
        <v>15</v>
      </c>
      <c r="W70" s="1" t="s">
        <v>16</v>
      </c>
    </row>
    <row r="71" spans="1:27" ht="18.75">
      <c r="A71" s="1"/>
      <c r="B71" s="1"/>
      <c r="C71" s="1">
        <f>C69*100/E69</f>
        <v>99.950763005597992</v>
      </c>
      <c r="D71" s="1">
        <f>D69*100/E69</f>
        <v>4.923699440201889E-2</v>
      </c>
      <c r="E71" s="1"/>
      <c r="F71" s="1"/>
      <c r="G71" s="1"/>
      <c r="H71" s="1">
        <f>H69*100/J69</f>
        <v>96.654540839542818</v>
      </c>
      <c r="I71" s="1">
        <f>I69*100/J69</f>
        <v>3.3454591604571626</v>
      </c>
      <c r="J71" s="1"/>
      <c r="K71" s="1"/>
      <c r="L71" s="1"/>
      <c r="M71" s="1">
        <f>M69*100/O69</f>
        <v>99.373543906516829</v>
      </c>
      <c r="N71" s="1">
        <f>N69*100/O69</f>
        <v>0.62645609348318432</v>
      </c>
      <c r="O71" s="1"/>
      <c r="P71" s="1"/>
      <c r="Q71" s="1">
        <f>Q69*100/S69</f>
        <v>86.467346558764163</v>
      </c>
      <c r="R71" s="1">
        <f>R69*100/S69</f>
        <v>13.532653441235849</v>
      </c>
      <c r="V71" s="1">
        <f>V69*100/X69</f>
        <v>95.427690179733517</v>
      </c>
      <c r="W71" s="1">
        <f>W69*100/X69</f>
        <v>4.5723098202664847</v>
      </c>
    </row>
    <row r="72" spans="1:27" ht="18.75">
      <c r="A72" s="1"/>
      <c r="B72" s="1"/>
      <c r="C72" s="1"/>
      <c r="D72" s="1"/>
      <c r="J72" s="1"/>
      <c r="K72" s="1"/>
      <c r="L72" s="1"/>
      <c r="M72" s="1"/>
      <c r="N72" s="1"/>
      <c r="O72" s="1"/>
      <c r="P72" s="1"/>
      <c r="Q72" s="1"/>
    </row>
    <row r="73" spans="1:27" ht="18.75">
      <c r="A73" s="1"/>
      <c r="B73" s="73"/>
      <c r="C73" s="74"/>
      <c r="D73" s="73"/>
      <c r="E73" s="73"/>
      <c r="F73" s="1"/>
      <c r="J73" s="1"/>
      <c r="K73" s="1"/>
      <c r="L73" s="1"/>
      <c r="M73" s="1"/>
      <c r="N73" s="1"/>
      <c r="O73" s="1"/>
      <c r="P73" s="1"/>
    </row>
    <row r="74" spans="1:27" ht="18.75">
      <c r="A74" s="1"/>
      <c r="B74" s="71"/>
      <c r="C74" s="75"/>
      <c r="D74" s="75"/>
      <c r="E74" s="73"/>
      <c r="F74" s="49"/>
      <c r="H74" s="71"/>
      <c r="J74" s="1"/>
      <c r="K74" s="1"/>
      <c r="L74" s="49"/>
      <c r="M74" s="1"/>
      <c r="N74" s="1"/>
      <c r="O74" s="1"/>
      <c r="P74" s="1"/>
      <c r="Q74" s="71"/>
      <c r="R74" s="74"/>
      <c r="S74" s="74"/>
      <c r="T74" s="74"/>
      <c r="U74" s="77"/>
      <c r="V74" s="74"/>
      <c r="W74" s="71"/>
      <c r="AA74" s="50"/>
    </row>
    <row r="75" spans="1:27" ht="18.75">
      <c r="A75" s="1"/>
      <c r="B75" s="70"/>
      <c r="C75" s="76"/>
      <c r="D75" s="75"/>
      <c r="E75" s="73"/>
      <c r="F75" s="49"/>
      <c r="H75" s="70"/>
      <c r="K75" s="1"/>
      <c r="L75" s="49"/>
      <c r="M75" s="1"/>
      <c r="N75" s="1"/>
      <c r="O75" s="1"/>
      <c r="P75" s="1"/>
      <c r="Q75" s="70"/>
      <c r="R75" s="74"/>
      <c r="S75" s="74"/>
      <c r="T75" s="74"/>
      <c r="U75" s="77"/>
      <c r="V75" s="74"/>
      <c r="W75" s="70"/>
      <c r="AA75" s="50"/>
    </row>
    <row r="76" spans="1:27" ht="18.75">
      <c r="A76" s="1"/>
      <c r="B76" s="72"/>
      <c r="C76" s="76"/>
      <c r="D76" s="75"/>
      <c r="E76" s="73"/>
      <c r="F76" s="49"/>
      <c r="H76" s="72"/>
      <c r="K76" s="1"/>
      <c r="L76" s="49"/>
      <c r="M76" s="1"/>
      <c r="N76" s="1"/>
      <c r="O76" s="1"/>
      <c r="P76" s="1"/>
      <c r="Q76" s="72"/>
      <c r="R76" s="74"/>
      <c r="S76" s="74"/>
      <c r="T76" s="74"/>
      <c r="U76" s="77"/>
      <c r="V76" s="74"/>
      <c r="W76" s="72"/>
      <c r="AA76" s="50"/>
    </row>
    <row r="77" spans="1:27" ht="18.75">
      <c r="A77" s="1"/>
      <c r="B77" s="72"/>
      <c r="C77" s="76"/>
      <c r="D77" s="75"/>
      <c r="E77" s="73"/>
      <c r="F77" s="49"/>
      <c r="H77" s="72"/>
      <c r="K77" s="1"/>
      <c r="L77" s="49"/>
      <c r="M77" s="1"/>
      <c r="N77" s="1"/>
      <c r="O77" s="1"/>
      <c r="P77" s="1"/>
      <c r="Q77" s="72"/>
      <c r="R77" s="74"/>
      <c r="S77" s="74"/>
      <c r="T77" s="74"/>
      <c r="U77" s="77"/>
      <c r="V77" s="74"/>
      <c r="W77" s="72"/>
      <c r="AA77" s="50"/>
    </row>
    <row r="78" spans="1:27" ht="18.75">
      <c r="A78" s="1"/>
      <c r="B78" s="72"/>
      <c r="C78" s="74"/>
      <c r="D78" s="73"/>
      <c r="E78" s="73"/>
      <c r="F78" s="49"/>
      <c r="H78" s="72"/>
      <c r="K78" s="1"/>
      <c r="L78" s="49"/>
      <c r="M78" s="1"/>
      <c r="N78" s="1"/>
      <c r="O78" s="1"/>
      <c r="P78" s="1"/>
      <c r="Q78" s="72"/>
      <c r="R78" s="74"/>
      <c r="S78" s="74"/>
      <c r="T78" s="74"/>
      <c r="U78" s="77"/>
      <c r="V78" s="74"/>
      <c r="W78" s="72"/>
      <c r="AA78" s="50"/>
    </row>
    <row r="79" spans="1:27" ht="18.75">
      <c r="A79" s="1"/>
      <c r="B79" s="72"/>
      <c r="C79" s="74"/>
      <c r="D79" s="73"/>
      <c r="E79" s="73"/>
      <c r="F79" s="49"/>
      <c r="H79" s="72"/>
      <c r="L79" s="49"/>
      <c r="M79" s="1"/>
      <c r="N79" s="1"/>
      <c r="O79" s="1"/>
      <c r="P79" s="1"/>
      <c r="Q79" s="72"/>
      <c r="R79" s="74"/>
      <c r="S79" s="74"/>
      <c r="T79" s="74"/>
      <c r="U79" s="77"/>
      <c r="V79" s="74"/>
      <c r="W79" s="72"/>
      <c r="AA79" s="50"/>
    </row>
    <row r="80" spans="1:27" ht="18.75">
      <c r="A80" s="1"/>
      <c r="B80" s="72"/>
      <c r="C80" s="74"/>
      <c r="D80" s="73"/>
      <c r="E80" s="73"/>
      <c r="F80" s="49"/>
      <c r="H80" s="72"/>
      <c r="K80" s="1"/>
      <c r="L80" s="49"/>
      <c r="M80" s="1"/>
      <c r="N80" s="1"/>
      <c r="O80" s="1"/>
      <c r="P80" s="1"/>
      <c r="Q80" s="72"/>
      <c r="R80" s="74"/>
      <c r="S80" s="74"/>
      <c r="T80" s="74"/>
      <c r="U80" s="77"/>
      <c r="V80" s="74"/>
      <c r="W80" s="72"/>
      <c r="AA80" s="50"/>
    </row>
    <row r="81" spans="1:27" ht="18.75">
      <c r="A81" s="1"/>
      <c r="B81" s="72"/>
      <c r="C81" s="74"/>
      <c r="D81" s="73"/>
      <c r="E81" s="73"/>
      <c r="F81" s="49"/>
      <c r="H81" s="72"/>
      <c r="K81" s="1"/>
      <c r="L81" s="49"/>
      <c r="M81" s="1"/>
      <c r="N81" s="1"/>
      <c r="O81" s="1"/>
      <c r="P81" s="1"/>
      <c r="Q81" s="72"/>
      <c r="R81" s="74"/>
      <c r="S81" s="74"/>
      <c r="T81" s="74"/>
      <c r="U81" s="77"/>
      <c r="V81" s="74"/>
      <c r="W81" s="72"/>
      <c r="AA81" s="50"/>
    </row>
    <row r="82" spans="1:27" ht="18.75">
      <c r="A82" s="1"/>
      <c r="B82" s="72"/>
      <c r="C82" s="74"/>
      <c r="D82" s="73"/>
      <c r="E82" s="73"/>
      <c r="F82" s="49"/>
      <c r="H82" s="72"/>
      <c r="L82" s="49"/>
      <c r="M82" s="1"/>
      <c r="N82" s="1"/>
      <c r="O82" s="1"/>
      <c r="P82" s="1"/>
      <c r="Q82" s="72"/>
      <c r="R82" s="74"/>
      <c r="S82" s="74"/>
      <c r="T82" s="74"/>
      <c r="U82" s="77"/>
      <c r="V82" s="74"/>
      <c r="W82" s="72"/>
      <c r="AA82" s="50"/>
    </row>
    <row r="83" spans="1:27" ht="18.75">
      <c r="B83" s="72"/>
      <c r="C83" s="74"/>
      <c r="D83" s="74"/>
      <c r="E83" s="74"/>
      <c r="F83" s="49"/>
      <c r="H83" s="72"/>
      <c r="L83" s="49"/>
      <c r="Q83" s="72"/>
      <c r="R83" s="74"/>
      <c r="S83" s="74"/>
      <c r="T83" s="74"/>
      <c r="U83" s="78"/>
      <c r="V83" s="74"/>
      <c r="W83" s="72"/>
      <c r="AA83" s="50"/>
    </row>
    <row r="84" spans="1:27">
      <c r="U84" s="47"/>
    </row>
    <row r="85" spans="1:27">
      <c r="M85" s="74"/>
      <c r="N85" s="74"/>
      <c r="O85" s="74"/>
      <c r="P85" s="74"/>
      <c r="Q85" s="74"/>
      <c r="R85" s="74"/>
      <c r="S85" s="74"/>
      <c r="T85" s="74"/>
      <c r="U85" s="77"/>
      <c r="V85" s="74"/>
      <c r="W85" s="74"/>
      <c r="X85" s="74"/>
    </row>
    <row r="86" spans="1:27">
      <c r="M86" s="74"/>
      <c r="N86" s="74"/>
      <c r="O86" s="74"/>
      <c r="P86" s="74"/>
      <c r="Q86" s="74"/>
      <c r="R86" s="74"/>
      <c r="S86" s="74"/>
      <c r="T86" s="74"/>
      <c r="U86" s="77"/>
      <c r="V86" s="74"/>
      <c r="W86" s="74"/>
      <c r="X86" s="74"/>
    </row>
    <row r="87" spans="1:27">
      <c r="M87" s="74"/>
      <c r="N87" s="74"/>
      <c r="O87" s="74"/>
      <c r="P87" s="74"/>
      <c r="Q87" s="79"/>
      <c r="R87" s="80"/>
      <c r="S87" s="80"/>
      <c r="T87" s="74"/>
      <c r="U87" s="77"/>
      <c r="V87" s="74"/>
      <c r="W87" s="74"/>
      <c r="X87" s="74"/>
    </row>
    <row r="88" spans="1:27">
      <c r="M88" s="74"/>
      <c r="N88" s="74"/>
      <c r="O88" s="74"/>
      <c r="P88" s="74"/>
      <c r="Q88" s="79"/>
      <c r="R88" s="80"/>
      <c r="S88" s="80"/>
      <c r="T88" s="74"/>
      <c r="U88" s="74"/>
      <c r="V88" s="74"/>
      <c r="W88" s="74"/>
      <c r="X88" s="74"/>
    </row>
    <row r="89" spans="1:27">
      <c r="M89" s="74"/>
      <c r="N89" s="74"/>
      <c r="O89" s="74"/>
      <c r="P89" s="74"/>
      <c r="Q89" s="79"/>
      <c r="R89" s="80"/>
      <c r="S89" s="80"/>
      <c r="T89" s="74"/>
      <c r="U89" s="74"/>
      <c r="V89" s="74"/>
      <c r="W89" s="74"/>
      <c r="X89" s="74"/>
    </row>
    <row r="90" spans="1:27">
      <c r="F90" s="61"/>
      <c r="G90" s="61"/>
      <c r="H90" s="61"/>
      <c r="I90" s="61"/>
      <c r="M90" s="74"/>
      <c r="N90" s="74"/>
      <c r="O90" s="74"/>
      <c r="P90" s="74"/>
      <c r="Q90" s="79"/>
      <c r="R90" s="80"/>
      <c r="S90" s="80"/>
      <c r="T90" s="74"/>
      <c r="U90" s="74"/>
      <c r="V90" s="74"/>
      <c r="W90" s="74"/>
      <c r="X90" s="74"/>
    </row>
    <row r="91" spans="1:27" ht="15" customHeight="1">
      <c r="F91" s="68"/>
      <c r="G91" s="68"/>
      <c r="H91" s="68"/>
      <c r="I91" s="68"/>
      <c r="M91" s="74"/>
      <c r="N91" s="74"/>
      <c r="O91" s="74"/>
      <c r="P91" s="74"/>
      <c r="Q91" s="79"/>
      <c r="R91" s="80"/>
      <c r="S91" s="80"/>
      <c r="T91" s="79"/>
      <c r="U91" s="76"/>
      <c r="V91" s="80"/>
      <c r="W91" s="80"/>
      <c r="X91" s="71"/>
    </row>
    <row r="92" spans="1:27">
      <c r="F92" s="68"/>
      <c r="G92" s="68"/>
      <c r="H92" s="68"/>
      <c r="I92" s="68"/>
      <c r="M92" s="74"/>
      <c r="N92" s="74"/>
      <c r="O92" s="74"/>
      <c r="P92" s="74"/>
      <c r="Q92" s="79"/>
      <c r="R92" s="80"/>
      <c r="S92" s="80"/>
      <c r="T92" s="79"/>
      <c r="U92" s="76"/>
      <c r="V92" s="80"/>
      <c r="W92" s="80"/>
      <c r="X92" s="70"/>
    </row>
    <row r="93" spans="1:27">
      <c r="F93" s="62"/>
      <c r="G93" s="62"/>
      <c r="H93" s="62"/>
      <c r="I93" s="62"/>
      <c r="M93" s="74"/>
      <c r="N93" s="74"/>
      <c r="O93" s="81"/>
      <c r="P93" s="74"/>
      <c r="Q93" s="79"/>
      <c r="R93" s="80"/>
      <c r="S93" s="80"/>
      <c r="T93" s="79"/>
      <c r="U93" s="76"/>
      <c r="V93" s="80"/>
      <c r="W93" s="80"/>
      <c r="X93" s="72"/>
    </row>
    <row r="94" spans="1:27">
      <c r="F94" s="61"/>
      <c r="G94" s="61"/>
      <c r="H94" s="61"/>
      <c r="I94" s="61"/>
      <c r="M94" s="74"/>
      <c r="N94" s="74"/>
      <c r="O94" s="74"/>
      <c r="P94" s="74"/>
      <c r="Q94" s="79"/>
      <c r="R94" s="80"/>
      <c r="S94" s="80"/>
      <c r="T94" s="80"/>
      <c r="U94" s="76"/>
      <c r="V94" s="80"/>
      <c r="W94" s="80"/>
      <c r="X94" s="72"/>
    </row>
    <row r="95" spans="1:27">
      <c r="F95" s="61"/>
      <c r="G95" s="61"/>
      <c r="H95" s="61"/>
      <c r="I95" s="61"/>
      <c r="M95" s="74"/>
      <c r="N95" s="74"/>
      <c r="O95" s="74"/>
      <c r="P95" s="74"/>
      <c r="Q95" s="79"/>
      <c r="R95" s="80"/>
      <c r="S95" s="80"/>
      <c r="T95" s="79"/>
      <c r="U95" s="76"/>
      <c r="V95" s="80"/>
      <c r="W95" s="80"/>
      <c r="X95" s="72"/>
    </row>
    <row r="96" spans="1:27">
      <c r="F96" s="61"/>
      <c r="G96" s="61"/>
      <c r="H96" s="61"/>
      <c r="I96" s="61"/>
      <c r="M96" s="74"/>
      <c r="N96" s="74"/>
      <c r="O96" s="74"/>
      <c r="P96" s="74"/>
      <c r="Q96" s="79"/>
      <c r="R96" s="80"/>
      <c r="S96" s="80"/>
      <c r="T96" s="80"/>
      <c r="U96" s="76"/>
      <c r="V96" s="80"/>
      <c r="W96" s="80"/>
      <c r="X96" s="72"/>
    </row>
    <row r="97" spans="6:24">
      <c r="F97" s="61"/>
      <c r="G97" s="61"/>
      <c r="H97" s="61"/>
      <c r="I97" s="61"/>
      <c r="M97" s="74"/>
      <c r="N97" s="74"/>
      <c r="O97" s="74"/>
      <c r="P97" s="74"/>
      <c r="Q97" s="79"/>
      <c r="R97" s="80"/>
      <c r="S97" s="80"/>
      <c r="T97" s="79"/>
      <c r="U97" s="76"/>
      <c r="V97" s="80"/>
      <c r="W97" s="80"/>
      <c r="X97" s="72"/>
    </row>
    <row r="98" spans="6:24">
      <c r="F98" s="61"/>
      <c r="G98" s="61"/>
      <c r="H98" s="61"/>
      <c r="I98" s="61"/>
      <c r="M98" s="74"/>
      <c r="N98" s="74"/>
      <c r="O98" s="74"/>
      <c r="P98" s="74"/>
      <c r="Q98" s="79"/>
      <c r="R98" s="80"/>
      <c r="S98" s="80"/>
      <c r="T98" s="79"/>
      <c r="U98" s="76"/>
      <c r="V98" s="80"/>
      <c r="W98" s="80"/>
      <c r="X98" s="72"/>
    </row>
    <row r="99" spans="6:24">
      <c r="F99" s="61"/>
      <c r="G99" s="61"/>
      <c r="H99" s="61"/>
      <c r="I99" s="61"/>
      <c r="M99" s="74"/>
      <c r="N99" s="74"/>
      <c r="O99" s="74"/>
      <c r="P99" s="74"/>
      <c r="Q99" s="79"/>
      <c r="R99" s="80"/>
      <c r="S99" s="80"/>
      <c r="T99" s="79"/>
      <c r="U99" s="76"/>
      <c r="V99" s="80"/>
      <c r="W99" s="80"/>
      <c r="X99" s="72"/>
    </row>
    <row r="100" spans="6:24">
      <c r="F100" s="61"/>
      <c r="G100" s="61"/>
      <c r="H100" s="61"/>
      <c r="I100" s="61"/>
      <c r="M100" s="74"/>
      <c r="N100" s="74"/>
      <c r="O100" s="74"/>
      <c r="P100" s="74"/>
      <c r="Q100" s="79"/>
      <c r="R100" s="80"/>
      <c r="S100" s="80"/>
      <c r="T100" s="79"/>
      <c r="U100" s="76"/>
      <c r="V100" s="80"/>
      <c r="W100" s="80"/>
      <c r="X100" s="72"/>
    </row>
    <row r="101" spans="6:24">
      <c r="F101" s="61"/>
      <c r="G101" s="61"/>
      <c r="H101" s="61"/>
      <c r="I101" s="61"/>
      <c r="M101" s="74"/>
      <c r="N101" s="74"/>
      <c r="O101" s="74"/>
      <c r="P101" s="74"/>
      <c r="Q101" s="79"/>
      <c r="R101" s="80"/>
      <c r="S101" s="80"/>
      <c r="T101" s="74"/>
      <c r="U101" s="74"/>
      <c r="V101" s="74"/>
      <c r="W101" s="74"/>
      <c r="X101" s="74"/>
    </row>
    <row r="102" spans="6:24">
      <c r="F102" s="61"/>
      <c r="G102" s="61"/>
      <c r="H102" s="61"/>
      <c r="I102" s="61"/>
      <c r="M102" s="74"/>
      <c r="N102" s="74"/>
      <c r="O102" s="74"/>
      <c r="P102" s="74"/>
      <c r="Q102" s="79"/>
      <c r="R102" s="80"/>
      <c r="S102" s="80"/>
      <c r="T102" s="74"/>
      <c r="U102" s="74"/>
      <c r="V102" s="74"/>
      <c r="W102" s="74"/>
      <c r="X102" s="74"/>
    </row>
    <row r="103" spans="6:24">
      <c r="F103" s="61"/>
      <c r="G103" s="61"/>
      <c r="H103" s="61"/>
      <c r="I103" s="61"/>
      <c r="M103" s="74"/>
      <c r="N103" s="74"/>
      <c r="O103" s="74"/>
      <c r="P103" s="74"/>
      <c r="Q103" s="79"/>
      <c r="R103" s="80"/>
      <c r="S103" s="80"/>
      <c r="T103" s="74"/>
      <c r="U103" s="74"/>
      <c r="V103" s="74"/>
      <c r="W103" s="74"/>
      <c r="X103" s="74"/>
    </row>
    <row r="104" spans="6:24">
      <c r="F104" s="61"/>
      <c r="G104" s="61"/>
      <c r="H104" s="61"/>
      <c r="I104" s="61"/>
      <c r="M104" s="74"/>
      <c r="N104" s="74"/>
      <c r="O104" s="74"/>
      <c r="P104" s="74"/>
      <c r="Q104" s="79"/>
      <c r="R104" s="80"/>
      <c r="S104" s="80"/>
      <c r="T104" s="74"/>
      <c r="U104" s="74"/>
      <c r="V104" s="74"/>
      <c r="W104" s="74"/>
      <c r="X104" s="74"/>
    </row>
    <row r="105" spans="6:24">
      <c r="F105" s="61"/>
      <c r="G105" s="61"/>
      <c r="H105" s="61"/>
      <c r="I105" s="61"/>
      <c r="M105" s="74"/>
      <c r="N105" s="74"/>
      <c r="O105" s="74"/>
      <c r="P105" s="74"/>
      <c r="Q105" s="79"/>
      <c r="R105" s="80"/>
      <c r="S105" s="80"/>
      <c r="T105" s="74"/>
      <c r="U105" s="74"/>
      <c r="V105" s="74"/>
      <c r="W105" s="74"/>
      <c r="X105" s="74"/>
    </row>
    <row r="106" spans="6:24">
      <c r="F106" s="61"/>
      <c r="G106" s="61"/>
      <c r="H106" s="61"/>
      <c r="I106" s="61"/>
      <c r="M106" s="74"/>
      <c r="N106" s="74"/>
      <c r="O106" s="74"/>
      <c r="P106" s="74"/>
      <c r="Q106" s="79"/>
      <c r="R106" s="80"/>
      <c r="S106" s="80"/>
      <c r="T106" s="74"/>
      <c r="U106" s="74"/>
      <c r="V106" s="74"/>
      <c r="W106" s="74"/>
      <c r="X106" s="74"/>
    </row>
    <row r="107" spans="6:24">
      <c r="F107" s="61"/>
      <c r="G107" s="61"/>
      <c r="H107" s="61"/>
      <c r="I107" s="61"/>
      <c r="M107" s="74"/>
      <c r="N107" s="74"/>
      <c r="O107" s="74"/>
      <c r="P107" s="74"/>
      <c r="Q107" s="79"/>
      <c r="R107" s="80"/>
      <c r="S107" s="80"/>
      <c r="T107" s="74"/>
      <c r="U107" s="79"/>
      <c r="V107" s="74"/>
      <c r="W107" s="76"/>
      <c r="X107" s="74"/>
    </row>
    <row r="108" spans="6:24">
      <c r="F108" s="61"/>
      <c r="G108" s="61"/>
      <c r="H108" s="61"/>
      <c r="I108" s="61"/>
      <c r="M108" s="74"/>
      <c r="N108" s="74"/>
      <c r="O108" s="74"/>
      <c r="P108" s="74"/>
      <c r="Q108" s="79"/>
      <c r="R108" s="80"/>
      <c r="S108" s="80"/>
      <c r="T108" s="74"/>
      <c r="U108" s="79"/>
      <c r="V108" s="74"/>
      <c r="W108" s="76"/>
      <c r="X108" s="74"/>
    </row>
    <row r="109" spans="6:24">
      <c r="F109" s="61"/>
      <c r="G109" s="61"/>
      <c r="H109" s="61"/>
      <c r="I109" s="61"/>
      <c r="M109" s="74"/>
      <c r="N109" s="74"/>
      <c r="O109" s="74"/>
      <c r="P109" s="74"/>
      <c r="Q109" s="79"/>
      <c r="R109" s="80"/>
      <c r="S109" s="80"/>
      <c r="T109" s="74"/>
      <c r="U109" s="79"/>
      <c r="V109" s="74"/>
      <c r="W109" s="76"/>
      <c r="X109" s="74"/>
    </row>
    <row r="110" spans="6:24">
      <c r="F110" s="61"/>
      <c r="G110" s="61"/>
      <c r="H110" s="61"/>
      <c r="I110" s="61"/>
      <c r="M110" s="74"/>
      <c r="N110" s="74"/>
      <c r="O110" s="74"/>
      <c r="P110" s="74"/>
      <c r="Q110" s="79"/>
      <c r="R110" s="80"/>
      <c r="S110" s="80"/>
      <c r="T110" s="74"/>
      <c r="U110" s="79"/>
      <c r="V110" s="74"/>
      <c r="W110" s="76"/>
      <c r="X110" s="74"/>
    </row>
    <row r="111" spans="6:24">
      <c r="F111" s="61"/>
      <c r="G111" s="61"/>
      <c r="H111" s="61"/>
      <c r="I111" s="61"/>
      <c r="M111" s="74"/>
      <c r="N111" s="74"/>
      <c r="O111" s="74"/>
      <c r="P111" s="74"/>
      <c r="Q111" s="79"/>
      <c r="R111" s="80"/>
      <c r="S111" s="80"/>
      <c r="T111" s="74"/>
      <c r="U111" s="79"/>
      <c r="V111" s="74"/>
      <c r="W111" s="76"/>
      <c r="X111" s="74"/>
    </row>
    <row r="112" spans="6:24">
      <c r="F112" s="61"/>
      <c r="G112" s="61"/>
      <c r="H112" s="61"/>
      <c r="I112" s="61"/>
      <c r="M112" s="74"/>
      <c r="N112" s="74"/>
      <c r="O112" s="74"/>
      <c r="P112" s="74"/>
      <c r="Q112" s="79"/>
      <c r="R112" s="80"/>
      <c r="S112" s="80"/>
      <c r="T112" s="74"/>
      <c r="U112" s="79"/>
      <c r="V112" s="74"/>
      <c r="W112" s="76"/>
      <c r="X112" s="74"/>
    </row>
    <row r="113" spans="6:25">
      <c r="F113" s="61"/>
      <c r="G113" s="61"/>
      <c r="H113" s="61"/>
      <c r="I113" s="61"/>
      <c r="M113" s="74"/>
      <c r="N113" s="74"/>
      <c r="O113" s="74"/>
      <c r="P113" s="74"/>
      <c r="Q113" s="79"/>
      <c r="R113" s="80"/>
      <c r="S113" s="80"/>
      <c r="T113" s="74"/>
      <c r="U113" s="79"/>
      <c r="V113" s="76"/>
      <c r="W113" s="76"/>
      <c r="X113" s="74"/>
    </row>
    <row r="114" spans="6:25">
      <c r="F114" s="61"/>
      <c r="G114" s="61"/>
      <c r="H114" s="61"/>
      <c r="I114" s="61"/>
      <c r="M114" s="74"/>
      <c r="N114" s="74"/>
      <c r="O114" s="74"/>
      <c r="P114" s="74"/>
      <c r="Q114" s="79"/>
      <c r="R114" s="80"/>
      <c r="S114" s="80"/>
      <c r="T114" s="74"/>
      <c r="U114" s="79"/>
      <c r="V114" s="74"/>
      <c r="W114" s="76"/>
      <c r="X114" s="74"/>
    </row>
    <row r="115" spans="6:25">
      <c r="F115" s="61"/>
      <c r="G115" s="61"/>
      <c r="H115" s="61"/>
      <c r="I115" s="61"/>
      <c r="M115" s="74"/>
      <c r="N115" s="74"/>
      <c r="O115" s="74"/>
      <c r="P115" s="74"/>
      <c r="Q115" s="79"/>
      <c r="R115" s="80"/>
      <c r="S115" s="80"/>
      <c r="T115" s="74"/>
      <c r="U115" s="79"/>
      <c r="V115" s="74"/>
      <c r="W115" s="76"/>
      <c r="X115" s="74"/>
    </row>
    <row r="116" spans="6:25">
      <c r="F116" s="61"/>
      <c r="G116" s="61"/>
      <c r="H116" s="61"/>
      <c r="I116" s="61"/>
      <c r="M116" s="74"/>
      <c r="N116" s="74"/>
      <c r="O116" s="74"/>
      <c r="P116" s="74"/>
      <c r="Q116" s="79"/>
      <c r="R116" s="80"/>
      <c r="S116" s="80"/>
      <c r="T116" s="74"/>
      <c r="U116" s="79"/>
      <c r="V116" s="74"/>
      <c r="W116" s="76"/>
      <c r="X116" s="74"/>
    </row>
    <row r="117" spans="6:25">
      <c r="F117" s="61"/>
      <c r="G117" s="61"/>
      <c r="H117" s="61"/>
      <c r="I117" s="61"/>
      <c r="M117" s="74"/>
      <c r="N117" s="74"/>
      <c r="O117" s="74"/>
      <c r="P117" s="74"/>
      <c r="Q117" s="79"/>
      <c r="R117" s="80"/>
      <c r="S117" s="80"/>
      <c r="T117" s="74"/>
      <c r="U117" s="74"/>
      <c r="V117" s="74"/>
      <c r="W117" s="74"/>
      <c r="X117" s="74"/>
    </row>
    <row r="118" spans="6:25">
      <c r="F118" s="61"/>
      <c r="G118" s="61"/>
      <c r="H118" s="61"/>
      <c r="I118" s="61"/>
      <c r="M118" s="74"/>
      <c r="N118" s="74"/>
      <c r="O118" s="74"/>
      <c r="P118" s="74"/>
      <c r="Q118" s="74"/>
      <c r="R118" s="74"/>
      <c r="S118" s="74"/>
      <c r="T118" s="74"/>
      <c r="U118" s="74"/>
      <c r="V118" s="82"/>
      <c r="W118" s="74"/>
      <c r="X118" s="74"/>
    </row>
    <row r="119" spans="6:25">
      <c r="F119" s="61"/>
      <c r="G119" s="61"/>
      <c r="H119" s="61"/>
      <c r="I119" s="61"/>
      <c r="V119" s="60"/>
    </row>
    <row r="120" spans="6:25">
      <c r="F120" s="61"/>
      <c r="G120" s="61"/>
      <c r="H120" s="61"/>
      <c r="I120" s="61"/>
      <c r="V120" s="60"/>
    </row>
    <row r="121" spans="6:25">
      <c r="F121" s="61"/>
      <c r="G121" s="61"/>
      <c r="H121" s="61"/>
      <c r="I121" s="61"/>
    </row>
    <row r="122" spans="6:25">
      <c r="F122" s="61"/>
      <c r="G122" s="61"/>
      <c r="H122" s="61"/>
      <c r="I122" s="61"/>
      <c r="R122" s="63"/>
      <c r="S122" s="63"/>
      <c r="T122" s="63"/>
      <c r="V122" s="63"/>
      <c r="W122" s="63"/>
    </row>
    <row r="123" spans="6:25">
      <c r="F123" s="61"/>
      <c r="G123" s="61"/>
      <c r="H123" s="61"/>
      <c r="I123" s="61"/>
      <c r="W123" s="63"/>
      <c r="Y123" s="63"/>
    </row>
    <row r="124" spans="6:25">
      <c r="F124" s="61"/>
      <c r="G124" s="61"/>
      <c r="H124" s="61"/>
      <c r="I124" s="61"/>
    </row>
    <row r="125" spans="6:25">
      <c r="F125" s="61"/>
      <c r="G125" s="61"/>
      <c r="H125" s="61"/>
      <c r="I125" s="61"/>
    </row>
    <row r="126" spans="6:25">
      <c r="F126" s="61"/>
      <c r="G126" s="61"/>
      <c r="H126" s="61"/>
      <c r="I126" s="61"/>
    </row>
    <row r="127" spans="6:25">
      <c r="F127" s="61"/>
      <c r="G127" s="61"/>
      <c r="H127" s="61"/>
      <c r="I127" s="61"/>
      <c r="R127" s="63"/>
      <c r="W127" s="63"/>
    </row>
    <row r="128" spans="6:25">
      <c r="F128" s="61"/>
      <c r="G128" s="61"/>
      <c r="H128" s="61"/>
      <c r="I128" s="61"/>
      <c r="W128" s="63"/>
    </row>
    <row r="129" spans="6:24">
      <c r="F129" s="61"/>
      <c r="G129" s="61"/>
      <c r="H129" s="61"/>
      <c r="I129" s="61"/>
    </row>
    <row r="130" spans="6:24">
      <c r="F130" s="61"/>
      <c r="G130" s="61"/>
      <c r="H130" s="61"/>
      <c r="I130" s="61"/>
    </row>
    <row r="131" spans="6:24">
      <c r="F131" s="61"/>
      <c r="G131" s="61"/>
      <c r="H131" s="61"/>
      <c r="I131" s="61"/>
      <c r="M131" s="74"/>
      <c r="N131" s="74"/>
      <c r="O131" s="74"/>
      <c r="P131" s="74"/>
      <c r="Q131" s="74"/>
      <c r="R131" s="74"/>
      <c r="S131" s="74"/>
    </row>
    <row r="132" spans="6:24">
      <c r="F132" s="61"/>
      <c r="G132" s="61"/>
      <c r="H132" s="61"/>
      <c r="I132" s="61"/>
      <c r="M132" s="74"/>
      <c r="N132" s="74"/>
      <c r="O132" s="74"/>
      <c r="P132" s="74"/>
      <c r="Q132" s="74"/>
      <c r="R132" s="74"/>
      <c r="S132" s="74"/>
    </row>
    <row r="133" spans="6:24">
      <c r="F133" s="61"/>
      <c r="G133" s="61"/>
      <c r="H133" s="61"/>
      <c r="I133" s="61"/>
      <c r="M133" s="74"/>
      <c r="N133" s="79"/>
      <c r="O133" s="80"/>
      <c r="P133" s="80"/>
      <c r="Q133" s="80"/>
      <c r="R133" s="74"/>
      <c r="S133" s="74"/>
    </row>
    <row r="134" spans="6:24">
      <c r="F134" s="61"/>
      <c r="G134" s="61"/>
      <c r="H134" s="61"/>
      <c r="I134" s="61"/>
      <c r="M134" s="74"/>
      <c r="N134" s="79"/>
      <c r="O134" s="80"/>
      <c r="P134" s="80"/>
      <c r="Q134" s="80"/>
      <c r="R134" s="74"/>
      <c r="S134" s="74"/>
    </row>
    <row r="135" spans="6:24">
      <c r="M135" s="74"/>
      <c r="N135" s="79"/>
      <c r="O135" s="80"/>
      <c r="P135" s="80"/>
      <c r="Q135" s="80"/>
      <c r="R135" s="74"/>
      <c r="S135" s="74"/>
    </row>
    <row r="136" spans="6:24">
      <c r="M136" s="74"/>
      <c r="N136" s="79"/>
      <c r="O136" s="80"/>
      <c r="P136" s="80"/>
      <c r="Q136" s="80"/>
      <c r="R136" s="74"/>
      <c r="S136" s="74"/>
    </row>
    <row r="137" spans="6:24">
      <c r="M137" s="83"/>
      <c r="N137" s="79"/>
      <c r="O137" s="80"/>
      <c r="P137" s="80"/>
      <c r="Q137" s="80"/>
      <c r="R137" s="74"/>
      <c r="S137" s="74"/>
    </row>
    <row r="138" spans="6:24">
      <c r="M138" s="74"/>
      <c r="N138" s="79"/>
      <c r="O138" s="80"/>
      <c r="P138" s="80"/>
      <c r="Q138" s="80"/>
      <c r="R138" s="74"/>
      <c r="S138" s="74"/>
    </row>
    <row r="139" spans="6:24">
      <c r="M139" s="74"/>
      <c r="N139" s="79"/>
      <c r="O139" s="80"/>
      <c r="P139" s="80"/>
      <c r="Q139" s="80"/>
      <c r="R139" s="74"/>
      <c r="S139" s="74"/>
      <c r="U139" s="64"/>
      <c r="V139" s="64"/>
      <c r="X139" s="64"/>
    </row>
    <row r="140" spans="6:24">
      <c r="M140" s="74"/>
      <c r="N140" s="79"/>
      <c r="O140" s="80"/>
      <c r="P140" s="80"/>
      <c r="Q140" s="80"/>
      <c r="R140" s="74"/>
      <c r="S140" s="74"/>
      <c r="U140" s="64"/>
      <c r="W140" s="64"/>
    </row>
    <row r="141" spans="6:24">
      <c r="M141" s="74"/>
      <c r="N141" s="79"/>
      <c r="O141" s="80"/>
      <c r="P141" s="80"/>
      <c r="Q141" s="80"/>
      <c r="R141" s="74"/>
      <c r="S141" s="74"/>
    </row>
    <row r="142" spans="6:24">
      <c r="M142" s="74"/>
      <c r="N142" s="79"/>
      <c r="O142" s="80"/>
      <c r="P142" s="80"/>
      <c r="Q142" s="80"/>
      <c r="R142" s="74"/>
      <c r="S142" s="74"/>
      <c r="U142" s="64"/>
      <c r="W142" s="64"/>
    </row>
    <row r="143" spans="6:24">
      <c r="M143" s="74"/>
      <c r="N143" s="79"/>
      <c r="O143" s="80"/>
      <c r="P143" s="80"/>
      <c r="Q143" s="80"/>
      <c r="R143" s="74"/>
      <c r="S143" s="74"/>
    </row>
    <row r="144" spans="6:24">
      <c r="M144" s="74"/>
      <c r="N144" s="79"/>
      <c r="O144" s="80"/>
      <c r="P144" s="80"/>
      <c r="Q144" s="80"/>
      <c r="R144" s="74"/>
      <c r="S144" s="74"/>
    </row>
    <row r="145" spans="13:19">
      <c r="M145" s="74"/>
      <c r="N145" s="79"/>
      <c r="O145" s="80"/>
      <c r="P145" s="80"/>
      <c r="Q145" s="80"/>
      <c r="R145" s="74"/>
      <c r="S145" s="74"/>
    </row>
    <row r="146" spans="13:19">
      <c r="M146" s="74"/>
      <c r="N146" s="79"/>
      <c r="O146" s="80"/>
      <c r="P146" s="80"/>
      <c r="Q146" s="80"/>
      <c r="R146" s="74"/>
      <c r="S146" s="74"/>
    </row>
    <row r="147" spans="13:19">
      <c r="M147" s="74"/>
      <c r="N147" s="79"/>
      <c r="O147" s="80"/>
      <c r="P147" s="80"/>
      <c r="Q147" s="80"/>
      <c r="R147" s="74"/>
      <c r="S147" s="74"/>
    </row>
    <row r="148" spans="13:19">
      <c r="M148" s="74"/>
      <c r="N148" s="79"/>
      <c r="O148" s="80"/>
      <c r="P148" s="80"/>
      <c r="Q148" s="80"/>
      <c r="R148" s="74"/>
      <c r="S148" s="74"/>
    </row>
    <row r="149" spans="13:19">
      <c r="M149" s="74"/>
      <c r="N149" s="79"/>
      <c r="O149" s="80"/>
      <c r="P149" s="80"/>
      <c r="Q149" s="80"/>
      <c r="R149" s="74"/>
      <c r="S149" s="74"/>
    </row>
    <row r="150" spans="13:19">
      <c r="M150" s="74"/>
      <c r="N150" s="79"/>
      <c r="O150" s="80"/>
      <c r="P150" s="80"/>
      <c r="Q150" s="80"/>
      <c r="R150" s="74"/>
      <c r="S150" s="74"/>
    </row>
    <row r="151" spans="13:19">
      <c r="M151" s="74"/>
      <c r="N151" s="79"/>
      <c r="O151" s="80"/>
      <c r="P151" s="80"/>
      <c r="Q151" s="80"/>
      <c r="R151" s="74"/>
      <c r="S151" s="74"/>
    </row>
    <row r="152" spans="13:19">
      <c r="M152" s="74"/>
      <c r="N152" s="79"/>
      <c r="O152" s="80"/>
      <c r="P152" s="80"/>
      <c r="Q152" s="80"/>
      <c r="R152" s="74"/>
      <c r="S152" s="74"/>
    </row>
    <row r="153" spans="13:19">
      <c r="M153" s="74"/>
      <c r="N153" s="79"/>
      <c r="O153" s="80"/>
      <c r="P153" s="80"/>
      <c r="Q153" s="80"/>
      <c r="R153" s="74"/>
      <c r="S153" s="74"/>
    </row>
    <row r="154" spans="13:19">
      <c r="M154" s="74"/>
      <c r="N154" s="79"/>
      <c r="O154" s="80"/>
      <c r="P154" s="80"/>
      <c r="Q154" s="80"/>
      <c r="R154" s="74"/>
      <c r="S154" s="74"/>
    </row>
    <row r="155" spans="13:19">
      <c r="M155" s="74"/>
      <c r="N155" s="79"/>
      <c r="O155" s="80"/>
      <c r="P155" s="80"/>
      <c r="Q155" s="80"/>
      <c r="R155" s="74"/>
      <c r="S155" s="74"/>
    </row>
    <row r="156" spans="13:19">
      <c r="M156" s="74"/>
      <c r="N156" s="79"/>
      <c r="O156" s="80"/>
      <c r="P156" s="80"/>
      <c r="Q156" s="80"/>
      <c r="R156" s="74"/>
      <c r="S156" s="74"/>
    </row>
    <row r="157" spans="13:19">
      <c r="M157" s="74"/>
      <c r="N157" s="79"/>
      <c r="O157" s="80"/>
      <c r="P157" s="80"/>
      <c r="Q157" s="80"/>
      <c r="R157" s="74"/>
      <c r="S157" s="74"/>
    </row>
    <row r="158" spans="13:19">
      <c r="M158" s="74"/>
      <c r="N158" s="79"/>
      <c r="O158" s="80"/>
      <c r="P158" s="80"/>
      <c r="Q158" s="80"/>
      <c r="R158" s="74"/>
      <c r="S158" s="74"/>
    </row>
    <row r="159" spans="13:19">
      <c r="M159" s="74"/>
      <c r="N159" s="79"/>
      <c r="O159" s="80"/>
      <c r="P159" s="80"/>
      <c r="Q159" s="80"/>
      <c r="R159" s="74"/>
      <c r="S159" s="74"/>
    </row>
    <row r="160" spans="13:19">
      <c r="M160" s="74"/>
      <c r="N160" s="79"/>
      <c r="O160" s="80"/>
      <c r="P160" s="80"/>
      <c r="Q160" s="80"/>
      <c r="R160" s="74"/>
      <c r="S160" s="74"/>
    </row>
    <row r="161" spans="13:19">
      <c r="M161" s="74"/>
      <c r="N161" s="79"/>
      <c r="O161" s="80"/>
      <c r="P161" s="80"/>
      <c r="Q161" s="80"/>
      <c r="R161" s="74"/>
      <c r="S161" s="74"/>
    </row>
    <row r="162" spans="13:19">
      <c r="M162" s="74"/>
      <c r="N162" s="79"/>
      <c r="O162" s="80"/>
      <c r="P162" s="80"/>
      <c r="Q162" s="80"/>
      <c r="R162" s="74"/>
      <c r="S162" s="74"/>
    </row>
    <row r="163" spans="13:19">
      <c r="M163" s="74"/>
      <c r="N163" s="79"/>
      <c r="O163" s="80"/>
      <c r="P163" s="80"/>
      <c r="Q163" s="80"/>
      <c r="R163" s="74"/>
      <c r="S163" s="74"/>
    </row>
    <row r="164" spans="13:19">
      <c r="M164" s="74"/>
      <c r="N164" s="79"/>
      <c r="O164" s="80"/>
      <c r="P164" s="80"/>
      <c r="Q164" s="80"/>
      <c r="R164" s="74"/>
      <c r="S164" s="74"/>
    </row>
    <row r="165" spans="13:19">
      <c r="M165" s="74"/>
      <c r="N165" s="79"/>
      <c r="O165" s="80"/>
      <c r="P165" s="80"/>
      <c r="Q165" s="80"/>
      <c r="R165" s="74"/>
      <c r="S165" s="74"/>
    </row>
    <row r="166" spans="13:19">
      <c r="M166" s="74"/>
      <c r="N166" s="79"/>
      <c r="O166" s="80"/>
      <c r="P166" s="80"/>
      <c r="Q166" s="80"/>
      <c r="R166" s="74"/>
      <c r="S166" s="74"/>
    </row>
    <row r="167" spans="13:19">
      <c r="M167" s="74"/>
      <c r="N167" s="74"/>
      <c r="O167" s="74"/>
      <c r="P167" s="74"/>
      <c r="Q167" s="74"/>
      <c r="R167" s="74"/>
      <c r="S167" s="74"/>
    </row>
    <row r="168" spans="13:19">
      <c r="M168" s="74"/>
      <c r="N168" s="74"/>
      <c r="O168" s="74"/>
      <c r="P168" s="74"/>
      <c r="Q168" s="74"/>
      <c r="R168" s="74"/>
      <c r="S168" s="74"/>
    </row>
    <row r="169" spans="13:19">
      <c r="M169" s="74"/>
      <c r="N169" s="74"/>
      <c r="O169" s="74"/>
      <c r="P169" s="74"/>
      <c r="Q169" s="74"/>
      <c r="R169" s="74"/>
      <c r="S169" s="74"/>
    </row>
    <row r="170" spans="13:19">
      <c r="M170" s="74"/>
      <c r="N170" s="74"/>
      <c r="O170" s="74"/>
      <c r="P170" s="74"/>
      <c r="Q170" s="74"/>
      <c r="R170" s="74"/>
      <c r="S170" s="74"/>
    </row>
  </sheetData>
  <mergeCells count="4">
    <mergeCell ref="E1:G1"/>
    <mergeCell ref="J1:L1"/>
    <mergeCell ref="F91:I91"/>
    <mergeCell ref="F92:I9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Useris</dc:creator>
  <cp:lastModifiedBy>Anita Osvalde</cp:lastModifiedBy>
  <dcterms:created xsi:type="dcterms:W3CDTF">2015-06-05T18:19:34Z</dcterms:created>
  <dcterms:modified xsi:type="dcterms:W3CDTF">2021-09-22T05:19:11Z</dcterms:modified>
</cp:coreProperties>
</file>